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N:\Share\Accounting\Accounts Payable\Travel\"/>
    </mc:Choice>
  </mc:AlternateContent>
  <xr:revisionPtr revIDLastSave="0" documentId="13_ncr:1_{18FB9E90-4924-4744-8D9D-A27A9B250BBA}" xr6:coauthVersionLast="47" xr6:coauthVersionMax="47" xr10:uidLastSave="{00000000-0000-0000-0000-000000000000}"/>
  <bookViews>
    <workbookView xWindow="28680" yWindow="-120" windowWidth="29040" windowHeight="15720" xr2:uid="{52836541-DF54-4DB9-92BF-5E9F893E7093}"/>
    <workbookView xWindow="-120" yWindow="-120" windowWidth="29040" windowHeight="15720" xr2:uid="{00C6E90C-D8EA-49D9-A9B4-4D05352863E5}"/>
  </bookViews>
  <sheets>
    <sheet name="Travel Claim Worksheet" sheetId="8" r:id="rId1"/>
    <sheet name="Instructions" sheetId="9" r:id="rId2"/>
    <sheet name="Data1" sheetId="11" state="hidden" r:id="rId3"/>
    <sheet name="Versions" sheetId="10" state="hidden" r:id="rId4"/>
    <sheet name="Data" sheetId="5" state="hidden" r:id="rId5"/>
    <sheet name="Formula Help" sheetId="12" state="hidden" r:id="rId6"/>
  </sheets>
  <definedNames>
    <definedName name="_xlnm.Print_Area" localSheetId="1">Instructions!$A$1:$B$24</definedName>
    <definedName name="_xlnm.Print_Area" localSheetId="0">'Travel Claim Worksheet'!$B$1:$X$46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8" l="1"/>
  <c r="X16" i="8"/>
  <c r="X17" i="8"/>
  <c r="X18" i="8"/>
  <c r="X19" i="8"/>
  <c r="X20" i="8"/>
  <c r="X21" i="8"/>
  <c r="X22" i="8"/>
  <c r="X23" i="8"/>
  <c r="X24" i="8"/>
  <c r="X25" i="8"/>
  <c r="X26" i="8"/>
  <c r="X27" i="8"/>
  <c r="X28" i="8"/>
  <c r="X29" i="8"/>
  <c r="X15" i="8"/>
  <c r="P10" i="8" l="1"/>
  <c r="C46" i="8" l="1"/>
  <c r="K19" i="8" l="1"/>
  <c r="J19" i="8"/>
  <c r="I19" i="8"/>
  <c r="K18" i="8"/>
  <c r="J18" i="8"/>
  <c r="I18" i="8"/>
  <c r="K17" i="8"/>
  <c r="J17" i="8"/>
  <c r="I17" i="8"/>
  <c r="K16" i="8"/>
  <c r="J16" i="8"/>
  <c r="I16" i="8"/>
  <c r="K15" i="8"/>
  <c r="J15" i="8"/>
  <c r="I15" i="8"/>
  <c r="H17" i="8" l="1"/>
  <c r="H16" i="8"/>
  <c r="H18" i="8"/>
  <c r="H19" i="8"/>
  <c r="H20" i="8"/>
  <c r="H21" i="8"/>
  <c r="H22" i="8"/>
  <c r="H23" i="8"/>
  <c r="H24" i="8"/>
  <c r="E11" i="8" l="1"/>
  <c r="H25" i="8"/>
  <c r="H26" i="8"/>
  <c r="H27" i="8"/>
  <c r="H28" i="8"/>
  <c r="H29" i="8"/>
  <c r="P13" i="8" l="1"/>
  <c r="F21" i="8"/>
  <c r="F22" i="8"/>
  <c r="F23" i="8"/>
  <c r="F24" i="8"/>
  <c r="E21" i="8"/>
  <c r="E22" i="8"/>
  <c r="E23" i="8"/>
  <c r="E24" i="8"/>
  <c r="S21" i="8"/>
  <c r="S22" i="8"/>
  <c r="S23" i="8"/>
  <c r="S24" i="8"/>
  <c r="I21" i="8"/>
  <c r="I22" i="8"/>
  <c r="I23" i="8"/>
  <c r="I24" i="8"/>
  <c r="J21" i="8"/>
  <c r="J22" i="8"/>
  <c r="J23" i="8"/>
  <c r="J24" i="8"/>
  <c r="K21" i="8"/>
  <c r="K22" i="8"/>
  <c r="K23" i="8"/>
  <c r="K24" i="8"/>
  <c r="F16" i="8"/>
  <c r="F17" i="8"/>
  <c r="F18" i="8"/>
  <c r="F19" i="8"/>
  <c r="F20" i="8"/>
  <c r="F25" i="8"/>
  <c r="F26" i="8"/>
  <c r="F27" i="8"/>
  <c r="F28" i="8"/>
  <c r="F29" i="8"/>
  <c r="Q13" i="8"/>
  <c r="M13" i="8"/>
  <c r="N13" i="8"/>
  <c r="R13" i="8"/>
  <c r="E27" i="8"/>
  <c r="E28" i="8"/>
  <c r="E29" i="8"/>
  <c r="S27" i="8"/>
  <c r="S28" i="8"/>
  <c r="S29" i="8"/>
  <c r="I27" i="8"/>
  <c r="I28" i="8"/>
  <c r="I29" i="8"/>
  <c r="J27" i="8"/>
  <c r="J28" i="8"/>
  <c r="J29" i="8"/>
  <c r="K27" i="8"/>
  <c r="K28" i="8"/>
  <c r="K29" i="8"/>
  <c r="E25" i="8"/>
  <c r="E26" i="8"/>
  <c r="S25" i="8"/>
  <c r="S26" i="8"/>
  <c r="I25" i="8"/>
  <c r="I26" i="8"/>
  <c r="J25" i="8"/>
  <c r="J26" i="8"/>
  <c r="K25" i="8"/>
  <c r="K26" i="8"/>
  <c r="E15" i="8"/>
  <c r="E16" i="8"/>
  <c r="E17" i="8"/>
  <c r="E18" i="8"/>
  <c r="E19" i="8"/>
  <c r="E20" i="8"/>
  <c r="S20" i="8"/>
  <c r="S19" i="8" l="1"/>
  <c r="W19" i="8" s="1"/>
  <c r="U19" i="8"/>
  <c r="T22" i="8"/>
  <c r="W22" i="8"/>
  <c r="U22" i="8"/>
  <c r="V22" i="8"/>
  <c r="W21" i="8"/>
  <c r="T21" i="8"/>
  <c r="U21" i="8"/>
  <c r="V21" i="8"/>
  <c r="W28" i="8"/>
  <c r="T28" i="8"/>
  <c r="U28" i="8"/>
  <c r="V28" i="8"/>
  <c r="T27" i="8"/>
  <c r="U27" i="8"/>
  <c r="V27" i="8"/>
  <c r="W27" i="8"/>
  <c r="W23" i="8"/>
  <c r="T23" i="8"/>
  <c r="V23" i="8"/>
  <c r="U23" i="8"/>
  <c r="S18" i="8"/>
  <c r="T18" i="8" s="1"/>
  <c r="S17" i="8"/>
  <c r="V17" i="8" s="1"/>
  <c r="T26" i="8"/>
  <c r="U26" i="8"/>
  <c r="W26" i="8"/>
  <c r="V26" i="8"/>
  <c r="T20" i="8"/>
  <c r="U20" i="8"/>
  <c r="V20" i="8"/>
  <c r="W20" i="8"/>
  <c r="S16" i="8"/>
  <c r="W16" i="8" s="1"/>
  <c r="T29" i="8"/>
  <c r="U29" i="8"/>
  <c r="V29" i="8"/>
  <c r="W29" i="8"/>
  <c r="S15" i="8"/>
  <c r="T15" i="8" s="1"/>
  <c r="U25" i="8"/>
  <c r="T25" i="8"/>
  <c r="V25" i="8"/>
  <c r="W25" i="8"/>
  <c r="V24" i="8"/>
  <c r="T24" i="8"/>
  <c r="U24" i="8"/>
  <c r="W24" i="8"/>
  <c r="I20" i="8"/>
  <c r="J20" i="8"/>
  <c r="K20" i="8"/>
  <c r="L6" i="5"/>
  <c r="M6" i="5"/>
  <c r="N6" i="5"/>
  <c r="L7" i="5"/>
  <c r="M7" i="5"/>
  <c r="N7" i="5"/>
  <c r="L8" i="5"/>
  <c r="M8" i="5"/>
  <c r="N8" i="5"/>
  <c r="L9" i="5"/>
  <c r="M9" i="5"/>
  <c r="N9" i="5"/>
  <c r="L10" i="5"/>
  <c r="M10" i="5"/>
  <c r="N10" i="5"/>
  <c r="L11" i="5"/>
  <c r="M11" i="5"/>
  <c r="N11" i="5"/>
  <c r="L12" i="5"/>
  <c r="M12" i="5"/>
  <c r="N12" i="5"/>
  <c r="L13" i="5"/>
  <c r="M13" i="5"/>
  <c r="N13" i="5"/>
  <c r="L14" i="5"/>
  <c r="M14" i="5"/>
  <c r="N14" i="5"/>
  <c r="L15" i="5"/>
  <c r="M15" i="5"/>
  <c r="N15" i="5"/>
  <c r="L16" i="5"/>
  <c r="M16" i="5"/>
  <c r="N16" i="5"/>
  <c r="L17" i="5"/>
  <c r="M17" i="5"/>
  <c r="N17" i="5"/>
  <c r="L18" i="5"/>
  <c r="M18" i="5"/>
  <c r="N18" i="5"/>
  <c r="L19" i="5"/>
  <c r="M19" i="5"/>
  <c r="N19" i="5"/>
  <c r="L20" i="5"/>
  <c r="M20" i="5"/>
  <c r="N20" i="5"/>
  <c r="L21" i="5"/>
  <c r="M21" i="5"/>
  <c r="N21" i="5"/>
  <c r="L22" i="5"/>
  <c r="M22" i="5"/>
  <c r="N22" i="5"/>
  <c r="L23" i="5"/>
  <c r="M23" i="5"/>
  <c r="N23" i="5"/>
  <c r="L24" i="5"/>
  <c r="M24" i="5"/>
  <c r="N24" i="5"/>
  <c r="L25" i="5"/>
  <c r="M25" i="5"/>
  <c r="N25" i="5"/>
  <c r="L26" i="5"/>
  <c r="M26" i="5"/>
  <c r="N26" i="5"/>
  <c r="L27" i="5"/>
  <c r="M27" i="5"/>
  <c r="N27" i="5"/>
  <c r="L28" i="5"/>
  <c r="M28" i="5"/>
  <c r="N28" i="5"/>
  <c r="L29" i="5"/>
  <c r="M29" i="5"/>
  <c r="N29" i="5"/>
  <c r="L30" i="5"/>
  <c r="M30" i="5"/>
  <c r="N30" i="5"/>
  <c r="L31" i="5"/>
  <c r="M31" i="5"/>
  <c r="N31" i="5"/>
  <c r="L32" i="5"/>
  <c r="M32" i="5"/>
  <c r="N32" i="5"/>
  <c r="L33" i="5"/>
  <c r="M33" i="5"/>
  <c r="N33" i="5"/>
  <c r="L34" i="5"/>
  <c r="M34" i="5"/>
  <c r="N34" i="5"/>
  <c r="L35" i="5"/>
  <c r="M35" i="5"/>
  <c r="N35" i="5"/>
  <c r="L36" i="5"/>
  <c r="M36" i="5"/>
  <c r="N36" i="5"/>
  <c r="L37" i="5"/>
  <c r="M37" i="5"/>
  <c r="N37" i="5"/>
  <c r="L38" i="5"/>
  <c r="M38" i="5"/>
  <c r="N38" i="5"/>
  <c r="L39" i="5"/>
  <c r="M39" i="5"/>
  <c r="N39" i="5"/>
  <c r="L40" i="5"/>
  <c r="M40" i="5"/>
  <c r="N40" i="5"/>
  <c r="L41" i="5"/>
  <c r="M41" i="5"/>
  <c r="N41" i="5"/>
  <c r="L42" i="5"/>
  <c r="M42" i="5"/>
  <c r="N42" i="5"/>
  <c r="L43" i="5"/>
  <c r="M43" i="5"/>
  <c r="N43" i="5"/>
  <c r="L44" i="5"/>
  <c r="M44" i="5"/>
  <c r="N44" i="5"/>
  <c r="L45" i="5"/>
  <c r="M45" i="5"/>
  <c r="N45" i="5"/>
  <c r="L46" i="5"/>
  <c r="M46" i="5"/>
  <c r="N46" i="5"/>
  <c r="L47" i="5"/>
  <c r="M47" i="5"/>
  <c r="N47" i="5"/>
  <c r="L48" i="5"/>
  <c r="M48" i="5"/>
  <c r="N48" i="5"/>
  <c r="L49" i="5"/>
  <c r="M49" i="5"/>
  <c r="N49" i="5"/>
  <c r="L50" i="5"/>
  <c r="M50" i="5"/>
  <c r="N50" i="5"/>
  <c r="L51" i="5"/>
  <c r="M51" i="5"/>
  <c r="N51" i="5"/>
  <c r="L52" i="5"/>
  <c r="M52" i="5"/>
  <c r="N52" i="5"/>
  <c r="L53" i="5"/>
  <c r="M53" i="5"/>
  <c r="N53" i="5"/>
  <c r="L54" i="5"/>
  <c r="M54" i="5"/>
  <c r="N54" i="5"/>
  <c r="L55" i="5"/>
  <c r="M55" i="5"/>
  <c r="N55" i="5"/>
  <c r="L56" i="5"/>
  <c r="M56" i="5"/>
  <c r="N56" i="5"/>
  <c r="L57" i="5"/>
  <c r="M57" i="5"/>
  <c r="N57" i="5"/>
  <c r="L58" i="5"/>
  <c r="M58" i="5"/>
  <c r="N58" i="5"/>
  <c r="L59" i="5"/>
  <c r="M59" i="5"/>
  <c r="N59" i="5"/>
  <c r="L60" i="5"/>
  <c r="M60" i="5"/>
  <c r="N60" i="5"/>
  <c r="L61" i="5"/>
  <c r="M61" i="5"/>
  <c r="N61" i="5"/>
  <c r="L62" i="5"/>
  <c r="M62" i="5"/>
  <c r="N62" i="5"/>
  <c r="L63" i="5"/>
  <c r="M63" i="5"/>
  <c r="N63" i="5"/>
  <c r="L64" i="5"/>
  <c r="M64" i="5"/>
  <c r="N64" i="5"/>
  <c r="L65" i="5"/>
  <c r="M65" i="5"/>
  <c r="N65" i="5"/>
  <c r="L66" i="5"/>
  <c r="M66" i="5"/>
  <c r="N66" i="5"/>
  <c r="L67" i="5"/>
  <c r="M67" i="5"/>
  <c r="N67" i="5"/>
  <c r="L68" i="5"/>
  <c r="M68" i="5"/>
  <c r="N68" i="5"/>
  <c r="L69" i="5"/>
  <c r="M69" i="5"/>
  <c r="N69" i="5"/>
  <c r="L70" i="5"/>
  <c r="M70" i="5"/>
  <c r="N70" i="5"/>
  <c r="L71" i="5"/>
  <c r="M71" i="5"/>
  <c r="N71" i="5"/>
  <c r="L72" i="5"/>
  <c r="M72" i="5"/>
  <c r="N72" i="5"/>
  <c r="L73" i="5"/>
  <c r="M73" i="5"/>
  <c r="N73" i="5"/>
  <c r="L74" i="5"/>
  <c r="M74" i="5"/>
  <c r="N74" i="5"/>
  <c r="L75" i="5"/>
  <c r="M75" i="5"/>
  <c r="N75" i="5"/>
  <c r="L76" i="5"/>
  <c r="M76" i="5"/>
  <c r="N76" i="5"/>
  <c r="L77" i="5"/>
  <c r="M77" i="5"/>
  <c r="N77" i="5"/>
  <c r="L78" i="5"/>
  <c r="M78" i="5"/>
  <c r="N78" i="5"/>
  <c r="L79" i="5"/>
  <c r="M79" i="5"/>
  <c r="N79" i="5"/>
  <c r="L80" i="5"/>
  <c r="M80" i="5"/>
  <c r="N80" i="5"/>
  <c r="L81" i="5"/>
  <c r="M81" i="5"/>
  <c r="N81" i="5"/>
  <c r="L82" i="5"/>
  <c r="M82" i="5"/>
  <c r="N82" i="5"/>
  <c r="L83" i="5"/>
  <c r="M83" i="5"/>
  <c r="N83" i="5"/>
  <c r="L84" i="5"/>
  <c r="M84" i="5"/>
  <c r="N84" i="5"/>
  <c r="L85" i="5"/>
  <c r="M85" i="5"/>
  <c r="N85" i="5"/>
  <c r="L86" i="5"/>
  <c r="M86" i="5"/>
  <c r="N86" i="5"/>
  <c r="L87" i="5"/>
  <c r="M87" i="5"/>
  <c r="N87" i="5"/>
  <c r="L88" i="5"/>
  <c r="M88" i="5"/>
  <c r="N88" i="5"/>
  <c r="L89" i="5"/>
  <c r="M89" i="5"/>
  <c r="N89" i="5"/>
  <c r="L90" i="5"/>
  <c r="M90" i="5"/>
  <c r="N90" i="5"/>
  <c r="L91" i="5"/>
  <c r="M91" i="5"/>
  <c r="N91" i="5"/>
  <c r="L92" i="5"/>
  <c r="M92" i="5"/>
  <c r="N92" i="5"/>
  <c r="L93" i="5"/>
  <c r="M93" i="5"/>
  <c r="N93" i="5"/>
  <c r="L94" i="5"/>
  <c r="M94" i="5"/>
  <c r="N94" i="5"/>
  <c r="L95" i="5"/>
  <c r="M95" i="5"/>
  <c r="N95" i="5"/>
  <c r="L96" i="5"/>
  <c r="M96" i="5"/>
  <c r="N96" i="5"/>
  <c r="L97" i="5"/>
  <c r="M97" i="5"/>
  <c r="N97" i="5"/>
  <c r="L98" i="5"/>
  <c r="M98" i="5"/>
  <c r="N98" i="5"/>
  <c r="L99" i="5"/>
  <c r="M99" i="5"/>
  <c r="N99" i="5"/>
  <c r="L100" i="5"/>
  <c r="M100" i="5"/>
  <c r="N100" i="5"/>
  <c r="L101" i="5"/>
  <c r="M101" i="5"/>
  <c r="N101" i="5"/>
  <c r="L102" i="5"/>
  <c r="M102" i="5"/>
  <c r="N102" i="5"/>
  <c r="L103" i="5"/>
  <c r="M103" i="5"/>
  <c r="N103" i="5"/>
  <c r="L104" i="5"/>
  <c r="M104" i="5"/>
  <c r="N104" i="5"/>
  <c r="L105" i="5"/>
  <c r="M105" i="5"/>
  <c r="N105" i="5"/>
  <c r="L106" i="5"/>
  <c r="M106" i="5"/>
  <c r="N106" i="5"/>
  <c r="L107" i="5"/>
  <c r="M107" i="5"/>
  <c r="N107" i="5"/>
  <c r="L108" i="5"/>
  <c r="M108" i="5"/>
  <c r="N108" i="5"/>
  <c r="L109" i="5"/>
  <c r="M109" i="5"/>
  <c r="N109" i="5"/>
  <c r="L110" i="5"/>
  <c r="M110" i="5"/>
  <c r="N110" i="5"/>
  <c r="L111" i="5"/>
  <c r="M111" i="5"/>
  <c r="N111" i="5"/>
  <c r="L112" i="5"/>
  <c r="M112" i="5"/>
  <c r="N112" i="5"/>
  <c r="L113" i="5"/>
  <c r="M113" i="5"/>
  <c r="N113" i="5"/>
  <c r="L114" i="5"/>
  <c r="M114" i="5"/>
  <c r="N114" i="5"/>
  <c r="L115" i="5"/>
  <c r="M115" i="5"/>
  <c r="N115" i="5"/>
  <c r="L116" i="5"/>
  <c r="M116" i="5"/>
  <c r="N116" i="5"/>
  <c r="L117" i="5"/>
  <c r="M117" i="5"/>
  <c r="N117" i="5"/>
  <c r="L118" i="5"/>
  <c r="M118" i="5"/>
  <c r="N118" i="5"/>
  <c r="L119" i="5"/>
  <c r="M119" i="5"/>
  <c r="N119" i="5"/>
  <c r="L120" i="5"/>
  <c r="M120" i="5"/>
  <c r="N120" i="5"/>
  <c r="L121" i="5"/>
  <c r="M121" i="5"/>
  <c r="N121" i="5"/>
  <c r="L122" i="5"/>
  <c r="M122" i="5"/>
  <c r="N122" i="5"/>
  <c r="L123" i="5"/>
  <c r="M123" i="5"/>
  <c r="N123" i="5"/>
  <c r="L124" i="5"/>
  <c r="M124" i="5"/>
  <c r="N124" i="5"/>
  <c r="L125" i="5"/>
  <c r="M125" i="5"/>
  <c r="N125" i="5"/>
  <c r="L126" i="5"/>
  <c r="M126" i="5"/>
  <c r="N126" i="5"/>
  <c r="L127" i="5"/>
  <c r="M127" i="5"/>
  <c r="N127" i="5"/>
  <c r="L128" i="5"/>
  <c r="M128" i="5"/>
  <c r="N128" i="5"/>
  <c r="L129" i="5"/>
  <c r="M129" i="5"/>
  <c r="N129" i="5"/>
  <c r="L130" i="5"/>
  <c r="M130" i="5"/>
  <c r="N130" i="5"/>
  <c r="L131" i="5"/>
  <c r="M131" i="5"/>
  <c r="N131" i="5"/>
  <c r="L132" i="5"/>
  <c r="M132" i="5"/>
  <c r="N132" i="5"/>
  <c r="L133" i="5"/>
  <c r="M133" i="5"/>
  <c r="N133" i="5"/>
  <c r="L134" i="5"/>
  <c r="M134" i="5"/>
  <c r="N134" i="5"/>
  <c r="L135" i="5"/>
  <c r="M135" i="5"/>
  <c r="N135" i="5"/>
  <c r="L136" i="5"/>
  <c r="M136" i="5"/>
  <c r="N136" i="5"/>
  <c r="L137" i="5"/>
  <c r="M137" i="5"/>
  <c r="N137" i="5"/>
  <c r="L138" i="5"/>
  <c r="M138" i="5"/>
  <c r="N138" i="5"/>
  <c r="L139" i="5"/>
  <c r="M139" i="5"/>
  <c r="N139" i="5"/>
  <c r="L140" i="5"/>
  <c r="M140" i="5"/>
  <c r="N140" i="5"/>
  <c r="L141" i="5"/>
  <c r="M141" i="5"/>
  <c r="N141" i="5"/>
  <c r="L142" i="5"/>
  <c r="M142" i="5"/>
  <c r="N142" i="5"/>
  <c r="L143" i="5"/>
  <c r="M143" i="5"/>
  <c r="N143" i="5"/>
  <c r="L144" i="5"/>
  <c r="M144" i="5"/>
  <c r="N144" i="5"/>
  <c r="L145" i="5"/>
  <c r="M145" i="5"/>
  <c r="N145" i="5"/>
  <c r="L146" i="5"/>
  <c r="M146" i="5"/>
  <c r="N146" i="5"/>
  <c r="L147" i="5"/>
  <c r="M147" i="5"/>
  <c r="N147" i="5"/>
  <c r="L148" i="5"/>
  <c r="M148" i="5"/>
  <c r="N148" i="5"/>
  <c r="L149" i="5"/>
  <c r="M149" i="5"/>
  <c r="N149" i="5"/>
  <c r="L150" i="5"/>
  <c r="M150" i="5"/>
  <c r="N150" i="5"/>
  <c r="L151" i="5"/>
  <c r="M151" i="5"/>
  <c r="N151" i="5"/>
  <c r="L152" i="5"/>
  <c r="M152" i="5"/>
  <c r="N152" i="5"/>
  <c r="L153" i="5"/>
  <c r="M153" i="5"/>
  <c r="N153" i="5"/>
  <c r="L154" i="5"/>
  <c r="M154" i="5"/>
  <c r="N154" i="5"/>
  <c r="L155" i="5"/>
  <c r="M155" i="5"/>
  <c r="N155" i="5"/>
  <c r="L156" i="5"/>
  <c r="M156" i="5"/>
  <c r="N156" i="5"/>
  <c r="L157" i="5"/>
  <c r="M157" i="5"/>
  <c r="N157" i="5"/>
  <c r="L158" i="5"/>
  <c r="M158" i="5"/>
  <c r="N158" i="5"/>
  <c r="L159" i="5"/>
  <c r="M159" i="5"/>
  <c r="N159" i="5"/>
  <c r="L160" i="5"/>
  <c r="M160" i="5"/>
  <c r="N160" i="5"/>
  <c r="L161" i="5"/>
  <c r="M161" i="5"/>
  <c r="N161" i="5"/>
  <c r="L162" i="5"/>
  <c r="M162" i="5"/>
  <c r="N162" i="5"/>
  <c r="L163" i="5"/>
  <c r="M163" i="5"/>
  <c r="N163" i="5"/>
  <c r="L164" i="5"/>
  <c r="M164" i="5"/>
  <c r="N164" i="5"/>
  <c r="L165" i="5"/>
  <c r="M165" i="5"/>
  <c r="N165" i="5"/>
  <c r="L166" i="5"/>
  <c r="M166" i="5"/>
  <c r="N166" i="5"/>
  <c r="L167" i="5"/>
  <c r="M167" i="5"/>
  <c r="N167" i="5"/>
  <c r="L168" i="5"/>
  <c r="M168" i="5"/>
  <c r="N168" i="5"/>
  <c r="L169" i="5"/>
  <c r="M169" i="5"/>
  <c r="N169" i="5"/>
  <c r="L170" i="5"/>
  <c r="M170" i="5"/>
  <c r="N170" i="5"/>
  <c r="L171" i="5"/>
  <c r="M171" i="5"/>
  <c r="N171" i="5"/>
  <c r="L172" i="5"/>
  <c r="M172" i="5"/>
  <c r="N172" i="5"/>
  <c r="L173" i="5"/>
  <c r="M173" i="5"/>
  <c r="N173" i="5"/>
  <c r="L174" i="5"/>
  <c r="M174" i="5"/>
  <c r="N174" i="5"/>
  <c r="L175" i="5"/>
  <c r="M175" i="5"/>
  <c r="N175" i="5"/>
  <c r="L176" i="5"/>
  <c r="M176" i="5"/>
  <c r="N176" i="5"/>
  <c r="L177" i="5"/>
  <c r="M177" i="5"/>
  <c r="N177" i="5"/>
  <c r="L178" i="5"/>
  <c r="M178" i="5"/>
  <c r="N178" i="5"/>
  <c r="L179" i="5"/>
  <c r="M179" i="5"/>
  <c r="N179" i="5"/>
  <c r="L180" i="5"/>
  <c r="M180" i="5"/>
  <c r="N180" i="5"/>
  <c r="L181" i="5"/>
  <c r="M181" i="5"/>
  <c r="N181" i="5"/>
  <c r="L182" i="5"/>
  <c r="M182" i="5"/>
  <c r="N182" i="5"/>
  <c r="L183" i="5"/>
  <c r="M183" i="5"/>
  <c r="N183" i="5"/>
  <c r="L184" i="5"/>
  <c r="M184" i="5"/>
  <c r="N184" i="5"/>
  <c r="L185" i="5"/>
  <c r="M185" i="5"/>
  <c r="N185" i="5"/>
  <c r="L186" i="5"/>
  <c r="M186" i="5"/>
  <c r="N186" i="5"/>
  <c r="L187" i="5"/>
  <c r="M187" i="5"/>
  <c r="N187" i="5"/>
  <c r="L188" i="5"/>
  <c r="M188" i="5"/>
  <c r="N188" i="5"/>
  <c r="L189" i="5"/>
  <c r="M189" i="5"/>
  <c r="N189" i="5"/>
  <c r="L190" i="5"/>
  <c r="M190" i="5"/>
  <c r="N190" i="5"/>
  <c r="L191" i="5"/>
  <c r="M191" i="5"/>
  <c r="N191" i="5"/>
  <c r="L192" i="5"/>
  <c r="M192" i="5"/>
  <c r="N192" i="5"/>
  <c r="L193" i="5"/>
  <c r="M193" i="5"/>
  <c r="N193" i="5"/>
  <c r="L194" i="5"/>
  <c r="M194" i="5"/>
  <c r="N194" i="5"/>
  <c r="L195" i="5"/>
  <c r="M195" i="5"/>
  <c r="N195" i="5"/>
  <c r="L196" i="5"/>
  <c r="M196" i="5"/>
  <c r="N196" i="5"/>
  <c r="L197" i="5"/>
  <c r="M197" i="5"/>
  <c r="N197" i="5"/>
  <c r="L198" i="5"/>
  <c r="M198" i="5"/>
  <c r="N198" i="5"/>
  <c r="L199" i="5"/>
  <c r="M199" i="5"/>
  <c r="N199" i="5"/>
  <c r="L200" i="5"/>
  <c r="M200" i="5"/>
  <c r="N200" i="5"/>
  <c r="L201" i="5"/>
  <c r="M201" i="5"/>
  <c r="N201" i="5"/>
  <c r="L202" i="5"/>
  <c r="M202" i="5"/>
  <c r="N202" i="5"/>
  <c r="L203" i="5"/>
  <c r="M203" i="5"/>
  <c r="N203" i="5"/>
  <c r="L204" i="5"/>
  <c r="M204" i="5"/>
  <c r="N204" i="5"/>
  <c r="L205" i="5"/>
  <c r="M205" i="5"/>
  <c r="N205" i="5"/>
  <c r="L206" i="5"/>
  <c r="M206" i="5"/>
  <c r="N206" i="5"/>
  <c r="L207" i="5"/>
  <c r="M207" i="5"/>
  <c r="N207" i="5"/>
  <c r="L208" i="5"/>
  <c r="M208" i="5"/>
  <c r="N208" i="5"/>
  <c r="L209" i="5"/>
  <c r="M209" i="5"/>
  <c r="N209" i="5"/>
  <c r="L210" i="5"/>
  <c r="M210" i="5"/>
  <c r="N210" i="5"/>
  <c r="L211" i="5"/>
  <c r="M211" i="5"/>
  <c r="N211" i="5"/>
  <c r="L212" i="5"/>
  <c r="M212" i="5"/>
  <c r="N212" i="5"/>
  <c r="L213" i="5"/>
  <c r="M213" i="5"/>
  <c r="N213" i="5"/>
  <c r="L214" i="5"/>
  <c r="M214" i="5"/>
  <c r="N214" i="5"/>
  <c r="L215" i="5"/>
  <c r="M215" i="5"/>
  <c r="N215" i="5"/>
  <c r="L216" i="5"/>
  <c r="M216" i="5"/>
  <c r="N216" i="5"/>
  <c r="L217" i="5"/>
  <c r="M217" i="5"/>
  <c r="N217" i="5"/>
  <c r="L218" i="5"/>
  <c r="M218" i="5"/>
  <c r="N218" i="5"/>
  <c r="L219" i="5"/>
  <c r="M219" i="5"/>
  <c r="N219" i="5"/>
  <c r="L220" i="5"/>
  <c r="M220" i="5"/>
  <c r="N220" i="5"/>
  <c r="L221" i="5"/>
  <c r="M221" i="5"/>
  <c r="N221" i="5"/>
  <c r="L222" i="5"/>
  <c r="M222" i="5"/>
  <c r="N222" i="5"/>
  <c r="L223" i="5"/>
  <c r="M223" i="5"/>
  <c r="N223" i="5"/>
  <c r="L224" i="5"/>
  <c r="M224" i="5"/>
  <c r="N224" i="5"/>
  <c r="L225" i="5"/>
  <c r="M225" i="5"/>
  <c r="N225" i="5"/>
  <c r="L226" i="5"/>
  <c r="M226" i="5"/>
  <c r="N226" i="5"/>
  <c r="L227" i="5"/>
  <c r="M227" i="5"/>
  <c r="N227" i="5"/>
  <c r="L228" i="5"/>
  <c r="M228" i="5"/>
  <c r="N228" i="5"/>
  <c r="L229" i="5"/>
  <c r="M229" i="5"/>
  <c r="N229" i="5"/>
  <c r="L230" i="5"/>
  <c r="M230" i="5"/>
  <c r="N230" i="5"/>
  <c r="L231" i="5"/>
  <c r="M231" i="5"/>
  <c r="N231" i="5"/>
  <c r="L232" i="5"/>
  <c r="M232" i="5"/>
  <c r="N232" i="5"/>
  <c r="L233" i="5"/>
  <c r="M233" i="5"/>
  <c r="N233" i="5"/>
  <c r="L234" i="5"/>
  <c r="M234" i="5"/>
  <c r="N234" i="5"/>
  <c r="L235" i="5"/>
  <c r="M235" i="5"/>
  <c r="N235" i="5"/>
  <c r="L236" i="5"/>
  <c r="M236" i="5"/>
  <c r="N236" i="5"/>
  <c r="L237" i="5"/>
  <c r="M237" i="5"/>
  <c r="N237" i="5"/>
  <c r="L238" i="5"/>
  <c r="M238" i="5"/>
  <c r="N238" i="5"/>
  <c r="L239" i="5"/>
  <c r="M239" i="5"/>
  <c r="N239" i="5"/>
  <c r="L240" i="5"/>
  <c r="M240" i="5"/>
  <c r="N240" i="5"/>
  <c r="L241" i="5"/>
  <c r="M241" i="5"/>
  <c r="N241" i="5"/>
  <c r="L242" i="5"/>
  <c r="M242" i="5"/>
  <c r="N242" i="5"/>
  <c r="L243" i="5"/>
  <c r="M243" i="5"/>
  <c r="N243" i="5"/>
  <c r="L244" i="5"/>
  <c r="M244" i="5"/>
  <c r="N244" i="5"/>
  <c r="L245" i="5"/>
  <c r="M245" i="5"/>
  <c r="N245" i="5"/>
  <c r="L246" i="5"/>
  <c r="M246" i="5"/>
  <c r="N246" i="5"/>
  <c r="L247" i="5"/>
  <c r="M247" i="5"/>
  <c r="N247" i="5"/>
  <c r="L248" i="5"/>
  <c r="M248" i="5"/>
  <c r="N248" i="5"/>
  <c r="L249" i="5"/>
  <c r="M249" i="5"/>
  <c r="N249" i="5"/>
  <c r="L250" i="5"/>
  <c r="M250" i="5"/>
  <c r="N250" i="5"/>
  <c r="L251" i="5"/>
  <c r="M251" i="5"/>
  <c r="N251" i="5"/>
  <c r="L252" i="5"/>
  <c r="M252" i="5"/>
  <c r="N252" i="5"/>
  <c r="L253" i="5"/>
  <c r="M253" i="5"/>
  <c r="N253" i="5"/>
  <c r="L254" i="5"/>
  <c r="M254" i="5"/>
  <c r="N254" i="5"/>
  <c r="L255" i="5"/>
  <c r="M255" i="5"/>
  <c r="N255" i="5"/>
  <c r="L256" i="5"/>
  <c r="M256" i="5"/>
  <c r="N256" i="5"/>
  <c r="L257" i="5"/>
  <c r="M257" i="5"/>
  <c r="N257" i="5"/>
  <c r="L258" i="5"/>
  <c r="M258" i="5"/>
  <c r="N258" i="5"/>
  <c r="L259" i="5"/>
  <c r="M259" i="5"/>
  <c r="N259" i="5"/>
  <c r="L260" i="5"/>
  <c r="M260" i="5"/>
  <c r="N260" i="5"/>
  <c r="L261" i="5"/>
  <c r="M261" i="5"/>
  <c r="N261" i="5"/>
  <c r="L262" i="5"/>
  <c r="M262" i="5"/>
  <c r="N262" i="5"/>
  <c r="L263" i="5"/>
  <c r="M263" i="5"/>
  <c r="N263" i="5"/>
  <c r="L264" i="5"/>
  <c r="M264" i="5"/>
  <c r="N264" i="5"/>
  <c r="L265" i="5"/>
  <c r="M265" i="5"/>
  <c r="N265" i="5"/>
  <c r="L266" i="5"/>
  <c r="M266" i="5"/>
  <c r="N266" i="5"/>
  <c r="L267" i="5"/>
  <c r="M267" i="5"/>
  <c r="N267" i="5"/>
  <c r="L268" i="5"/>
  <c r="M268" i="5"/>
  <c r="N268" i="5"/>
  <c r="L269" i="5"/>
  <c r="M269" i="5"/>
  <c r="N269" i="5"/>
  <c r="N5" i="5"/>
  <c r="M5" i="5"/>
  <c r="L5" i="5"/>
  <c r="K5"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U17" i="8" l="1"/>
  <c r="V19" i="8"/>
  <c r="T19" i="8"/>
  <c r="V16" i="8"/>
  <c r="T16" i="8"/>
  <c r="U16" i="8"/>
  <c r="W18" i="8"/>
  <c r="V18" i="8"/>
  <c r="U18" i="8"/>
  <c r="W17" i="8"/>
  <c r="T17" i="8"/>
  <c r="L21" i="8"/>
  <c r="L22" i="8"/>
  <c r="L28" i="8"/>
  <c r="L23" i="8"/>
  <c r="L24" i="8"/>
  <c r="L26" i="8"/>
  <c r="L27" i="8"/>
  <c r="L29" i="8"/>
  <c r="L25" i="8"/>
  <c r="L20" i="8"/>
  <c r="U15" i="8"/>
  <c r="W15" i="8"/>
  <c r="V15" i="8"/>
  <c r="L17" i="8" l="1"/>
  <c r="L19" i="8"/>
  <c r="L16" i="8"/>
  <c r="L18" i="8"/>
  <c r="L15" i="8"/>
  <c r="L13" i="8" l="1"/>
  <c r="X13" i="8" s="1"/>
  <c r="X11" i="8" s="1"/>
  <c r="Q9" i="8" s="1"/>
</calcChain>
</file>

<file path=xl/sharedStrings.xml><?xml version="1.0" encoding="utf-8"?>
<sst xmlns="http://schemas.openxmlformats.org/spreadsheetml/2006/main" count="156" uniqueCount="142">
  <si>
    <t>Breakfast</t>
  </si>
  <si>
    <t>Lunch</t>
  </si>
  <si>
    <t>Dinner</t>
  </si>
  <si>
    <t>Incidental Expenses</t>
  </si>
  <si>
    <t># Provided Breakfasts</t>
  </si>
  <si>
    <t># Provided Dinners</t>
  </si>
  <si>
    <t># Provided Lunches</t>
  </si>
  <si>
    <t>Travel End Date:</t>
  </si>
  <si>
    <t>Travel Start Date:</t>
  </si>
  <si>
    <t>First/Last Day Per Diem</t>
  </si>
  <si>
    <t>Full Day Per Diem</t>
  </si>
  <si>
    <t>M &amp;IE Rate</t>
  </si>
  <si>
    <t>Incidentals</t>
  </si>
  <si>
    <t>&gt;265</t>
  </si>
  <si>
    <t>Per Diem Rate</t>
  </si>
  <si>
    <t>Location</t>
  </si>
  <si>
    <t>Rate Type</t>
  </si>
  <si>
    <t>Location (Only Enter Lodging Destinations)</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</si>
  <si>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</si>
  <si>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</si>
  <si>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</si>
  <si>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</si>
  <si>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</si>
  <si>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</si>
  <si>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</si>
  <si>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</si>
  <si>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</si>
  <si>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</si>
  <si>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</si>
  <si>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</si>
  <si>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</si>
  <si>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</si>
  <si>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</si>
  <si>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</si>
  <si>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Travel Date</t>
  </si>
  <si>
    <t>Personal Day?
Yes = 1</t>
  </si>
  <si>
    <t>Ground Transport*</t>
  </si>
  <si>
    <t>Miles*</t>
  </si>
  <si>
    <t>Airfare*</t>
  </si>
  <si>
    <t>Lodging*</t>
  </si>
  <si>
    <t>Business Expense*</t>
  </si>
  <si>
    <t>Car Rental*</t>
  </si>
  <si>
    <t>M&amp;IE Rates/Day
based on Rate Type</t>
  </si>
  <si>
    <t>Notes (optional)</t>
  </si>
  <si>
    <t>Enter Travel Start and End Dates. (You will receive a prompt if the total number of days at top differs from the detail.)</t>
  </si>
  <si>
    <t>Populate the location table with the domestic or international cities/states or country where you lodged for the night.</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</si>
  <si>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</si>
  <si>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</si>
  <si>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For each location, in the Rate Type column, determine if you are claiming first/last day, full days, or "Not Claiming Per Diem". For any first/last day, 75% of the daily rate will be the max.</t>
  </si>
  <si>
    <t>In the Travel Details section, select the "location" for each night of travel.</t>
  </si>
  <si>
    <t>Search the Dept of State site for the international M&amp;IE per diem rates. Enter the resulting value in column 3 of the Location table.</t>
  </si>
  <si>
    <t>Enter the travel date.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</si>
  <si>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</si>
  <si>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</si>
  <si>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</si>
  <si>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</si>
  <si>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</si>
  <si>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Print page to PDF and attach to the Claim Submission form for routing. Ensure additional back-up/supporting documentation is also provided (identified with asterisk*).</t>
  </si>
  <si>
    <t>Instructions for completing the Travel Claim Worksheet</t>
  </si>
  <si>
    <t>For conversion rates, refer to OANDA Currency Converter.</t>
  </si>
  <si>
    <t>Version</t>
  </si>
  <si>
    <t>Original</t>
  </si>
  <si>
    <t>Merged cells X10:Y11, F11:P11</t>
  </si>
  <si>
    <t>Changes</t>
  </si>
  <si>
    <t>Date</t>
  </si>
  <si>
    <t>Advance Type*</t>
  </si>
  <si>
    <t>Charge Request</t>
  </si>
  <si>
    <t>ProCard</t>
  </si>
  <si>
    <t>Cash Advance</t>
  </si>
  <si>
    <t>Advance Types</t>
  </si>
  <si>
    <t>Column1</t>
  </si>
  <si>
    <r>
      <t xml:space="preserve">Review the 'Due to Traveler' amount again. </t>
    </r>
    <r>
      <rPr>
        <b/>
        <sz val="11"/>
        <color rgb="FF000000"/>
        <rFont val="Calibri"/>
        <family val="2"/>
        <scheme val="minor"/>
      </rPr>
      <t>Be sure that the reimbursement amount does not include any amounts that were paid by the University.</t>
    </r>
  </si>
  <si>
    <t xml:space="preserve">Enter Full Name (the name for the check) and the reason the university is paying for the guest's travel expenses. </t>
  </si>
  <si>
    <t>Approver #2's Name</t>
  </si>
  <si>
    <t>Approver #2's Signature &amp; Date Approved</t>
  </si>
  <si>
    <t>Approver #3's Name</t>
  </si>
  <si>
    <t>Approver #3's Signature &amp; Date Approved</t>
  </si>
  <si>
    <t xml:space="preserve"> </t>
  </si>
  <si>
    <t>Domestic Ranges</t>
  </si>
  <si>
    <t>effective 1/1/24</t>
  </si>
  <si>
    <r>
      <t xml:space="preserve">Payee's Signature &amp; Date Approved </t>
    </r>
    <r>
      <rPr>
        <sz val="10"/>
        <color rgb="FFFF0000"/>
        <rFont val="Roboto"/>
      </rPr>
      <t>*Required</t>
    </r>
  </si>
  <si>
    <r>
      <t xml:space="preserve">Approver's Name </t>
    </r>
    <r>
      <rPr>
        <sz val="10"/>
        <color rgb="FFFF0000"/>
        <rFont val="Roboto"/>
      </rPr>
      <t>*</t>
    </r>
  </si>
  <si>
    <r>
      <t xml:space="preserve">Approver's Signature &amp; Date Approved </t>
    </r>
    <r>
      <rPr>
        <sz val="10"/>
        <color rgb="FFFF0000"/>
        <rFont val="Roboto"/>
      </rPr>
      <t>*Required</t>
    </r>
  </si>
  <si>
    <t xml:space="preserve">Signing validates that all expenses on this form are true and correct and that you will not be seeking reimbursement from another source. </t>
  </si>
  <si>
    <t>List all advances here: Charge Requests, ProCard Payments, Cash Advances, etc.</t>
  </si>
  <si>
    <t>Advance $Amt *</t>
  </si>
  <si>
    <t>Advance Notes (CR#, whose ProCard paid for the expenses, etc.)</t>
  </si>
  <si>
    <t>TOTAL ADVANCES</t>
  </si>
  <si>
    <r>
      <t xml:space="preserve">Ensure that this amount is </t>
    </r>
    <r>
      <rPr>
        <b/>
        <u/>
        <sz val="10"/>
        <color rgb="FFFF0000"/>
        <rFont val="Roboto"/>
      </rPr>
      <t>not</t>
    </r>
    <r>
      <rPr>
        <b/>
        <i/>
        <sz val="10"/>
        <color rgb="FFFF0000"/>
        <rFont val="Roboto"/>
      </rPr>
      <t xml:space="preserve"> </t>
    </r>
    <r>
      <rPr>
        <b/>
        <sz val="10"/>
        <color rgb="FFFF0000"/>
        <rFont val="Roboto"/>
      </rPr>
      <t>included in the amount due the traveler!</t>
    </r>
  </si>
  <si>
    <t>CHARTFIELDS TO BE CHARGED &amp; THE AMOUNT FOR EACH</t>
  </si>
  <si>
    <t>Fund</t>
  </si>
  <si>
    <t>Dept</t>
  </si>
  <si>
    <t>Account</t>
  </si>
  <si>
    <t>Project</t>
  </si>
  <si>
    <t>Program</t>
  </si>
  <si>
    <t>Class</t>
  </si>
  <si>
    <t>$ Amount</t>
  </si>
  <si>
    <t>TOTAL ALLOCATED</t>
  </si>
  <si>
    <t>if an amount appears below, it means you've not allocated the amount due correctly</t>
  </si>
  <si>
    <t xml:space="preserve">Enter the chartfields and amounts to be charged for each and ensure that the total matches the "Amount Due Traveler". </t>
  </si>
  <si>
    <t>Amount Due to Traveler</t>
  </si>
  <si>
    <t>Reviewer</t>
  </si>
  <si>
    <t>Preparer Name</t>
  </si>
  <si>
    <t>Preparer's extension</t>
  </si>
  <si>
    <t>Enter the number of Miles you are claiming for your personal car.</t>
  </si>
  <si>
    <t>Enter all expenses that were paid by the University in the "Advances" section, bottom-left. These include cash advances, ProCard payments, and Charge Requests. (Attach copies of all "advances" to your claim.)</t>
  </si>
  <si>
    <t xml:space="preserve">Choose the payment method. The default is to mail the check to the traveler's home. </t>
  </si>
  <si>
    <t>Enter the traveler's mailing address.</t>
  </si>
  <si>
    <t>REQUIRED: Delivery Method</t>
  </si>
  <si>
    <t>Handling (Choose One):</t>
  </si>
  <si>
    <t>Mail (default)</t>
  </si>
  <si>
    <t>handling</t>
  </si>
  <si>
    <t>Pickup (enter name below)</t>
  </si>
  <si>
    <r>
      <t xml:space="preserve">Provided Meals                                                       </t>
    </r>
    <r>
      <rPr>
        <b/>
        <sz val="8"/>
        <color rgb="FFFF0000"/>
        <rFont val="Roboto"/>
      </rPr>
      <t xml:space="preserve">   (enter a "1" for each meal provided)</t>
    </r>
  </si>
  <si>
    <t>Grant Analyst Approval &amp; Date (required for grants)</t>
  </si>
  <si>
    <t>Isabel Sumaya's Approval &amp; Date (grants $3k+)</t>
  </si>
  <si>
    <r>
      <t xml:space="preserve">Travel Claim Worksheet - </t>
    </r>
    <r>
      <rPr>
        <b/>
        <sz val="18"/>
        <color rgb="FFFF0000"/>
        <rFont val="Calibri"/>
        <family val="2"/>
        <scheme val="minor"/>
      </rPr>
      <t>GUESTS ONLY</t>
    </r>
    <r>
      <rPr>
        <b/>
        <sz val="18"/>
        <color theme="1"/>
        <rFont val="Calibri"/>
        <family val="2"/>
        <scheme val="minor"/>
      </rPr>
      <t xml:space="preserve"> </t>
    </r>
    <r>
      <rPr>
        <b/>
        <sz val="12"/>
        <color theme="1"/>
        <rFont val="Calibri"/>
        <family val="2"/>
        <scheme val="minor"/>
      </rPr>
      <t>(speakers, candidates, etc.)</t>
    </r>
  </si>
  <si>
    <r>
      <rPr>
        <b/>
        <sz val="10"/>
        <color rgb="FFFF0000"/>
        <rFont val="Roboto"/>
      </rPr>
      <t>*</t>
    </r>
    <r>
      <rPr>
        <b/>
        <sz val="10"/>
        <color theme="1"/>
        <rFont val="Roboto"/>
      </rPr>
      <t>required even if the check is being picked up</t>
    </r>
  </si>
  <si>
    <t>Pickup Name &amp; Email/Phone #:</t>
  </si>
  <si>
    <r>
      <rPr>
        <b/>
        <sz val="10"/>
        <color rgb="FFFF0000"/>
        <rFont val="Roboto"/>
      </rPr>
      <t>*</t>
    </r>
    <r>
      <rPr>
        <b/>
        <sz val="10"/>
        <color theme="1"/>
        <rFont val="Roboto"/>
      </rPr>
      <t xml:space="preserve">Enter the mailing address for the payee </t>
    </r>
    <r>
      <rPr>
        <b/>
        <sz val="11"/>
        <color theme="1"/>
        <rFont val="Roboto"/>
      </rPr>
      <t>(</t>
    </r>
    <r>
      <rPr>
        <b/>
        <sz val="11"/>
        <color rgb="FFFF0000"/>
        <rFont val="Roboto"/>
      </rPr>
      <t>REQUIRED</t>
    </r>
    <r>
      <rPr>
        <b/>
        <sz val="11"/>
        <color theme="1"/>
        <rFont val="Roboto"/>
      </rPr>
      <t>)</t>
    </r>
  </si>
  <si>
    <t>NOTES: Tell Payment Services anything unusual about the trip &amp; anything that isn't included in the documentation above. (The more details, the better!)</t>
  </si>
  <si>
    <r>
      <t xml:space="preserve">Payment Services' Approval &amp; Date                </t>
    </r>
    <r>
      <rPr>
        <sz val="10"/>
        <rFont val="Roboto"/>
      </rPr>
      <t xml:space="preserve">   (</t>
    </r>
    <r>
      <rPr>
        <b/>
        <u/>
        <sz val="10"/>
        <rFont val="Roboto"/>
      </rPr>
      <t>add as an Approver</t>
    </r>
    <r>
      <rPr>
        <sz val="10"/>
        <rFont val="Roboto"/>
      </rPr>
      <t xml:space="preserve"> &amp; include a date field)</t>
    </r>
  </si>
  <si>
    <r>
      <rPr>
        <b/>
        <u/>
        <sz val="11"/>
        <color theme="1"/>
        <rFont val="Calibri"/>
        <family val="2"/>
        <scheme val="minor"/>
      </rPr>
      <t>Travel Purpose</t>
    </r>
    <r>
      <rPr>
        <sz val="11"/>
        <color theme="1"/>
        <rFont val="Calibri"/>
        <family val="2"/>
        <scheme val="minor"/>
      </rPr>
      <t>: (enter extra information in the notes section, cell H44)</t>
    </r>
  </si>
  <si>
    <r>
      <rPr>
        <b/>
        <u/>
        <sz val="11"/>
        <color theme="1"/>
        <rFont val="Calibri"/>
        <family val="2"/>
        <scheme val="minor"/>
      </rPr>
      <t>Name</t>
    </r>
    <r>
      <rPr>
        <sz val="11"/>
        <color theme="1"/>
        <rFont val="Calibri"/>
        <family val="2"/>
        <scheme val="minor"/>
      </rPr>
      <t>:</t>
    </r>
  </si>
  <si>
    <t>The guest rate would be the lowest allowed amount on new per diem rate table which is $68.</t>
  </si>
  <si>
    <t>Per Diem is effective for travel beginning on or after 10/1/2024</t>
  </si>
  <si>
    <t>Guest Rate $68</t>
  </si>
  <si>
    <t>New mileage rate Jan 2025</t>
  </si>
  <si>
    <t>effective 1/1/25</t>
  </si>
  <si>
    <t xml:space="preserve">Per Diem rate </t>
  </si>
  <si>
    <t>NEW Rate</t>
  </si>
  <si>
    <t xml:space="preserve">* Note: TblTransport[#All] will not show highlighted while you are not in the Data Tab but you should still make sure to link it. </t>
  </si>
  <si>
    <t>When you add a new formula similar to the one below, you will need to link all the tables in formula or it will not work:</t>
  </si>
  <si>
    <t>The tables in the formula will have a color once they are linked. See below:</t>
  </si>
  <si>
    <t>To link the tables in the formula:</t>
  </si>
  <si>
    <t>Highlight the entire table then hit Backspace or Delete:</t>
  </si>
  <si>
    <t>Go to the table it needs to pick up from and highlight that area:</t>
  </si>
  <si>
    <t xml:space="preserve">Do this for all the tables in your formula. </t>
  </si>
  <si>
    <t>Sometimes it is hard to know what tables are being referenced, here are some examples:</t>
  </si>
  <si>
    <t>TblTrvlDetails[Miles*]</t>
  </si>
  <si>
    <t>TblTrvlDetails[Travel Date
required]</t>
  </si>
  <si>
    <t>TblTransport[#All]  - Located on the "Data"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</si>
</sst>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00"/>
    <numFmt numFmtId="166" formatCode="m/d/yy;@"/>
    <numFmt numFmtId="167" formatCode="00000"/>
    <numFmt numFmtId="168" formatCode="000000"/>
    <numFmt numFmtId="169" formatCode="0000"/>
  </numFmts>
  <fonts count="54"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b/>
      <sz val="9"/>
      <color theme="0"/>
      <name val="Roboto"/>
    </font>
    <font>
      <b/>
      <sz val="9"/>
      <color rgb="FF1B1B1B"/>
      <name val="Roboto"/>
    </font>
    <font>
      <sz val="11"/>
      <color rgb="FF000000"/>
      <name val="Calibri"/>
      <family val="2"/>
      <scheme val="minor"/>
    </font>
    <font>
      <i/>
      <sz val="11"/>
      <color rgb="FF000000"/>
      <name val="Calibri"/>
      <family val="2"/>
      <scheme val="minor"/>
    </font>
    <font>
      <b/>
      <sz val="12"/>
      <color theme="0"/>
      <name val="Calibri"/>
      <family val="2"/>
      <scheme val="minor"/>
    </font>
    <font>
      <i/>
      <sz val="11"/>
      <name val="Calibri"/>
      <family val="2"/>
      <scheme val="minor"/>
    </font>
    <font>
      <sz val="11"/>
      <color rgb="FFFF0000"/>
      <name val="Calibri"/>
      <family val="2"/>
      <scheme val="minor"/>
    </font>
    <font>
      <b/>
      <sz val="18"/>
      <color rgb="FFFF0000"/>
      <name val="Calibri"/>
      <family val="2"/>
      <scheme val="minor"/>
    </font>
    <font>
      <i/>
      <sz val="11"/>
      <color rgb="FFFF0000"/>
      <name val="Calibri"/>
      <family val="2"/>
      <scheme val="minor"/>
    </font>
    <font>
      <b/>
      <sz val="11"/>
      <color rgb="FF000000"/>
      <name val="Calibri"/>
      <family val="2"/>
      <scheme val="minor"/>
    </font>
    <font>
      <b/>
      <i/>
      <u/>
      <sz val="20"/>
      <color rgb="FFFF0000"/>
      <name val="Calibri"/>
      <family val="2"/>
      <scheme val="minor"/>
    </font>
    <font>
      <b/>
      <sz val="8"/>
      <color rgb="FFFF0000"/>
      <name val="Roboto"/>
    </font>
    <font>
      <b/>
      <sz val="10"/>
      <color theme="1"/>
      <name val="Roboto"/>
    </font>
    <font>
      <sz val="10"/>
      <color theme="1"/>
      <name val="Calibri"/>
      <family val="2"/>
      <scheme val="minor"/>
    </font>
    <font>
      <b/>
      <i/>
      <sz val="10"/>
      <color theme="1"/>
      <name val="Roboto"/>
    </font>
    <font>
      <sz val="10"/>
      <color rgb="FFFF0000"/>
      <name val="Roboto"/>
    </font>
    <font>
      <b/>
      <sz val="11"/>
      <color theme="1"/>
      <name val="Roboto"/>
    </font>
    <font>
      <b/>
      <sz val="10"/>
      <color rgb="FFFF0000"/>
      <name val="Roboto"/>
    </font>
    <font>
      <b/>
      <u/>
      <sz val="10"/>
      <color rgb="FFFF0000"/>
      <name val="Roboto"/>
    </font>
    <font>
      <b/>
      <i/>
      <sz val="10"/>
      <color rgb="FFFF0000"/>
      <name val="Roboto"/>
    </font>
    <font>
      <b/>
      <i/>
      <sz val="9"/>
      <color theme="1"/>
      <name val="Roboto"/>
    </font>
    <font>
      <b/>
      <sz val="12"/>
      <color theme="1"/>
      <name val="Roboto"/>
    </font>
    <font>
      <i/>
      <sz val="9"/>
      <color rgb="FFFF0000"/>
      <name val="Roboto"/>
    </font>
    <font>
      <b/>
      <sz val="12"/>
      <name val="Roboto"/>
    </font>
    <font>
      <b/>
      <sz val="11"/>
      <color rgb="FFFF0000"/>
      <name val="Roboto"/>
    </font>
    <font>
      <i/>
      <sz val="9"/>
      <color theme="1"/>
      <name val="Roboto"/>
    </font>
    <font>
      <b/>
      <sz val="10"/>
      <name val="Roboto"/>
    </font>
    <font>
      <i/>
      <sz val="10"/>
      <name val="Roboto"/>
    </font>
    <font>
      <sz val="9"/>
      <color theme="1"/>
      <name val="Roboto"/>
    </font>
    <font>
      <b/>
      <sz val="14"/>
      <color rgb="FFFF0000"/>
      <name val="Roboto"/>
    </font>
    <font>
      <sz val="9"/>
      <color rgb="FFFF0000"/>
      <name val="Roboto"/>
    </font>
    <font>
      <sz val="10"/>
      <name val="Roboto"/>
    </font>
    <font>
      <i/>
      <sz val="10"/>
      <color theme="1"/>
      <name val="Roboto"/>
    </font>
    <font>
      <b/>
      <u/>
      <sz val="10"/>
      <name val="Roboto"/>
    </font>
    <font>
      <b/>
      <u/>
      <sz val="11"/>
      <color theme="1"/>
      <name val="Calibri"/>
      <family val="2"/>
      <scheme val="minor"/>
    </font>
    <font>
      <sz val="12"/>
      <color rgb="FF000000"/>
      <name val="Aptos"/>
      <family val="2"/>
    </font>
    <font>
      <sz val="11"/>
      <color theme="1"/>
      <name val="Aptos"/>
      <family val="2"/>
    </font>
    <font>
      <sz val="11"/>
      <name val="Calibri"/>
      <family val="2"/>
      <scheme val="minor"/>
    </font>
    <font>
      <b/>
      <sz val="11"/>
      <color rgb="FFFF0000"/>
      <name val="Aptos"/>
      <family val="2"/>
    </font>
    <font>
      <b/>
      <sz val="11"/>
      <color rgb="FFFF0000"/>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rgb="FFFFFF99"/>
        <bgColor indexed="64"/>
      </patternFill>
    </fill>
    <fill>
      <patternFill patternType="solid">
        <fgColor rgb="FFFFC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213">
    <xf numFmtId="0" fontId="0" fillId="0" borderId="0" xfId="0"/>
    <xf numFmtId="0" fontId="5" fillId="0" borderId="0" xfId="0" applyFont="1"/>
    <xf numFmtId="0" fontId="6" fillId="0" borderId="0" xfId="0" applyFont="1"/>
    <xf numFmtId="164" fontId="0" fillId="0" borderId="0" xfId="0" applyNumberFormat="1"/>
    <xf numFmtId="0" fontId="9" fillId="2" borderId="3" xfId="0" applyFont="1" applyFill="1" applyBorder="1" applyAlignment="1">
      <alignment vertical="center" wrapText="1"/>
    </xf>
    <xf numFmtId="6" fontId="8" fillId="2" borderId="3" xfId="0" applyNumberFormat="1" applyFont="1" applyFill="1" applyBorder="1" applyAlignment="1">
      <alignment vertical="top" wrapText="1"/>
    </xf>
    <xf numFmtId="0" fontId="8" fillId="2" borderId="3" xfId="0" applyFont="1" applyFill="1" applyBorder="1" applyAlignment="1">
      <alignment vertical="top" wrapText="1"/>
    </xf>
    <xf numFmtId="9" fontId="9" fillId="2" borderId="3" xfId="1" applyFont="1" applyFill="1" applyBorder="1" applyAlignment="1">
      <alignment vertical="center" wrapText="1"/>
    </xf>
    <xf numFmtId="1" fontId="8" fillId="2" borderId="3" xfId="0" applyNumberFormat="1" applyFont="1" applyFill="1" applyBorder="1" applyAlignment="1">
      <alignment vertical="top" wrapText="1"/>
    </xf>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164" fontId="3" fillId="3" borderId="0" xfId="0" applyNumberFormat="1" applyFont="1" applyFill="1" applyAlignment="1">
      <alignment vertical="center" wrapText="1"/>
    </xf>
    <xf numFmtId="164" fontId="3" fillId="2" borderId="0" xfId="0" applyNumberFormat="1" applyFont="1" applyFill="1" applyAlignment="1">
      <alignment vertical="center" wrapText="1"/>
    </xf>
    <xf numFmtId="0" fontId="0" fillId="0" borderId="0" xfId="0"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applyAlignment="1">
      <alignment vertical="top"/>
    </xf>
    <xf numFmtId="0" fontId="0" fillId="0" borderId="2" xfId="0" applyBorder="1"/>
    <xf numFmtId="0" fontId="3" fillId="7" borderId="18" xfId="0" applyFont="1" applyFill="1" applyBorder="1" applyAlignment="1" applyProtection="1">
      <alignment vertical="center" wrapText="1"/>
      <protection locked="0"/>
    </xf>
    <xf numFmtId="0" fontId="3" fillId="7" borderId="1" xfId="0" applyFont="1" applyFill="1" applyBorder="1" applyAlignment="1" applyProtection="1">
      <alignment vertical="center" wrapText="1"/>
      <protection locked="0"/>
    </xf>
    <xf numFmtId="8" fontId="3" fillId="5" borderId="1" xfId="0" applyNumberFormat="1" applyFont="1" applyFill="1" applyBorder="1" applyAlignment="1">
      <alignment vertical="center" wrapText="1"/>
    </xf>
    <xf numFmtId="14" fontId="3" fillId="7" borderId="1" xfId="0" applyNumberFormat="1" applyFont="1" applyFill="1" applyBorder="1" applyAlignment="1" applyProtection="1">
      <alignment vertical="center" wrapText="1"/>
      <protection locked="0"/>
    </xf>
    <xf numFmtId="1" fontId="3" fillId="7" borderId="1" xfId="0" applyNumberFormat="1" applyFont="1" applyFill="1" applyBorder="1" applyAlignment="1" applyProtection="1">
      <alignment vertical="center" wrapText="1"/>
      <protection locked="0"/>
    </xf>
    <xf numFmtId="165" fontId="3" fillId="7" borderId="1" xfId="0" applyNumberFormat="1" applyFont="1" applyFill="1" applyBorder="1" applyAlignment="1" applyProtection="1">
      <alignment vertical="center" wrapText="1"/>
      <protection locked="0"/>
    </xf>
    <xf numFmtId="8" fontId="3" fillId="5" borderId="19" xfId="0" applyNumberFormat="1" applyFont="1" applyFill="1" applyBorder="1" applyAlignment="1">
      <alignment vertical="center" wrapText="1"/>
    </xf>
    <xf numFmtId="0" fontId="13" fillId="0" borderId="1" xfId="0" applyFont="1" applyBorder="1" applyAlignment="1">
      <alignment vertical="top" wrapText="1"/>
    </xf>
    <xf numFmtId="0" fontId="4" fillId="4" borderId="20" xfId="0" applyFont="1" applyFill="1" applyBorder="1"/>
    <xf numFmtId="0" fontId="5" fillId="0" borderId="0" xfId="0" applyFont="1" applyAlignment="1">
      <alignment horizontal="left" wrapText="1"/>
    </xf>
    <xf numFmtId="0" fontId="12" fillId="0" borderId="0" xfId="0" applyFont="1" applyAlignment="1">
      <alignment horizontal="left" vertical="top" wrapText="1"/>
    </xf>
    <xf numFmtId="8" fontId="14" fillId="8" borderId="14" xfId="0" applyNumberFormat="1" applyFont="1" applyFill="1" applyBorder="1" applyAlignment="1">
      <alignment horizontal="right" vertical="center" wrapText="1"/>
    </xf>
    <xf numFmtId="8" fontId="14" fillId="8" borderId="15" xfId="0" applyNumberFormat="1" applyFont="1" applyFill="1" applyBorder="1" applyAlignment="1">
      <alignment horizontal="right" vertical="center" wrapText="1"/>
    </xf>
    <xf numFmtId="0" fontId="2" fillId="6" borderId="19" xfId="0" applyFont="1" applyFill="1" applyBorder="1" applyAlignment="1">
      <alignment vertical="center" wrapText="1"/>
    </xf>
    <xf numFmtId="0" fontId="15" fillId="6" borderId="13" xfId="0" applyFont="1" applyFill="1" applyBorder="1" applyAlignment="1">
      <alignment vertical="center" wrapText="1"/>
    </xf>
    <xf numFmtId="0" fontId="15" fillId="6" borderId="13"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7" fillId="0" borderId="0" xfId="2"/>
    <xf numFmtId="0" fontId="0" fillId="0" borderId="0" xfId="0" applyAlignment="1">
      <alignment horizontal="right"/>
    </xf>
    <xf numFmtId="0" fontId="4" fillId="0" borderId="0" xfId="0" applyFont="1" applyAlignment="1">
      <alignment vertical="center"/>
    </xf>
    <xf numFmtId="0" fontId="12" fillId="0" borderId="0" xfId="0" applyFont="1" applyAlignment="1">
      <alignment vertical="top" wrapText="1"/>
    </xf>
    <xf numFmtId="8" fontId="3" fillId="5" borderId="1" xfId="0" applyNumberFormat="1" applyFont="1" applyFill="1" applyBorder="1" applyAlignment="1" applyProtection="1">
      <alignment vertical="center" wrapText="1"/>
      <protection locked="0"/>
    </xf>
    <xf numFmtId="0" fontId="0" fillId="0" borderId="22" xfId="0" applyBorder="1"/>
    <xf numFmtId="0" fontId="0" fillId="0" borderId="23" xfId="0" applyBorder="1"/>
    <xf numFmtId="0" fontId="0" fillId="0" borderId="17" xfId="0" applyBorder="1"/>
    <xf numFmtId="0" fontId="0" fillId="0" borderId="1" xfId="0" applyBorder="1"/>
    <xf numFmtId="0" fontId="0" fillId="0" borderId="18" xfId="0" applyBorder="1"/>
    <xf numFmtId="0" fontId="0" fillId="0" borderId="19" xfId="0" applyBorder="1"/>
    <xf numFmtId="14" fontId="0" fillId="0" borderId="19" xfId="0" applyNumberFormat="1" applyBorder="1"/>
    <xf numFmtId="0" fontId="5" fillId="0" borderId="16" xfId="0" applyFont="1" applyBorder="1"/>
    <xf numFmtId="0" fontId="5" fillId="0" borderId="13" xfId="0" applyFont="1" applyBorder="1"/>
    <xf numFmtId="0" fontId="0" fillId="0" borderId="12" xfId="0" applyBorder="1"/>
    <xf numFmtId="0" fontId="20" fillId="0" borderId="0" xfId="0" applyFont="1"/>
    <xf numFmtId="0" fontId="4" fillId="4" borderId="17" xfId="0" applyFont="1" applyFill="1" applyBorder="1"/>
    <xf numFmtId="0" fontId="4" fillId="4" borderId="21" xfId="0" applyFont="1" applyFill="1" applyBorder="1"/>
    <xf numFmtId="0" fontId="0" fillId="0" borderId="12" xfId="0" applyBorder="1" applyAlignment="1">
      <alignment horizontal="center" vertical="center" wrapText="1"/>
    </xf>
    <xf numFmtId="0" fontId="13" fillId="9" borderId="12" xfId="0" applyFont="1" applyFill="1" applyBorder="1" applyAlignment="1" applyProtection="1">
      <alignment horizontal="center" vertical="center"/>
      <protection locked="0"/>
    </xf>
    <xf numFmtId="0" fontId="16" fillId="0" borderId="1" xfId="0" applyFont="1" applyBorder="1" applyAlignment="1">
      <alignment vertical="top" wrapText="1"/>
    </xf>
    <xf numFmtId="0" fontId="7" fillId="0" borderId="1" xfId="2" applyBorder="1" applyAlignment="1">
      <alignment vertical="top" wrapText="1"/>
    </xf>
    <xf numFmtId="0" fontId="7" fillId="0" borderId="1" xfId="2" applyFill="1" applyBorder="1" applyAlignment="1">
      <alignment vertical="top" wrapText="1"/>
    </xf>
    <xf numFmtId="0" fontId="7" fillId="0" borderId="1" xfId="2" applyBorder="1" applyAlignment="1">
      <alignment wrapText="1"/>
    </xf>
    <xf numFmtId="0" fontId="16" fillId="0" borderId="1" xfId="0" applyFont="1" applyBorder="1" applyAlignment="1">
      <alignment wrapText="1"/>
    </xf>
    <xf numFmtId="0" fontId="24" fillId="0" borderId="0" xfId="0" applyFont="1" applyAlignment="1">
      <alignment horizontal="center" vertical="center"/>
    </xf>
    <xf numFmtId="0" fontId="22" fillId="0" borderId="0" xfId="0" applyFont="1" applyAlignment="1">
      <alignment vertical="center" wrapText="1"/>
    </xf>
    <xf numFmtId="8" fontId="3" fillId="12" borderId="1" xfId="0" applyNumberFormat="1" applyFont="1" applyFill="1" applyBorder="1" applyAlignment="1" applyProtection="1">
      <alignment vertical="center" wrapText="1"/>
      <protection locked="0"/>
    </xf>
    <xf numFmtId="0" fontId="15" fillId="6" borderId="16" xfId="0" applyFont="1" applyFill="1" applyBorder="1" applyAlignment="1">
      <alignment horizontal="center" vertical="center" wrapText="1"/>
    </xf>
    <xf numFmtId="164" fontId="3" fillId="0" borderId="0" xfId="0" applyNumberFormat="1" applyFont="1" applyAlignment="1">
      <alignment vertical="center" wrapText="1"/>
    </xf>
    <xf numFmtId="0" fontId="5" fillId="0" borderId="0" xfId="0" applyFont="1" applyAlignment="1">
      <alignment vertical="center" wrapText="1"/>
    </xf>
    <xf numFmtId="0" fontId="19" fillId="0" borderId="21" xfId="0" applyFont="1" applyBorder="1"/>
    <xf numFmtId="8" fontId="18" fillId="8" borderId="0" xfId="0" applyNumberFormat="1" applyFont="1" applyFill="1" applyAlignment="1">
      <alignment vertical="center" wrapText="1"/>
    </xf>
    <xf numFmtId="0" fontId="13" fillId="0" borderId="21" xfId="0" applyFont="1" applyBorder="1" applyProtection="1">
      <protection locked="0"/>
    </xf>
    <xf numFmtId="0" fontId="13" fillId="0" borderId="20" xfId="0" applyFont="1" applyBorder="1" applyProtection="1">
      <protection locked="0"/>
    </xf>
    <xf numFmtId="0" fontId="28" fillId="0" borderId="0" xfId="0" applyFont="1" applyAlignment="1" applyProtection="1">
      <alignment vertical="top" wrapText="1"/>
      <protection locked="0"/>
    </xf>
    <xf numFmtId="0" fontId="13" fillId="0" borderId="0" xfId="0" applyFont="1" applyProtection="1">
      <protection locked="0"/>
    </xf>
    <xf numFmtId="0" fontId="0" fillId="0" borderId="0" xfId="0" applyProtection="1">
      <protection locked="0"/>
    </xf>
    <xf numFmtId="0" fontId="13" fillId="0" borderId="21" xfId="0" applyFont="1" applyBorder="1"/>
    <xf numFmtId="0" fontId="13" fillId="0" borderId="0" xfId="0" applyFont="1"/>
    <xf numFmtId="0" fontId="13" fillId="0" borderId="0" xfId="0" applyFont="1" applyAlignment="1">
      <alignment horizontal="left"/>
    </xf>
    <xf numFmtId="0" fontId="13" fillId="0" borderId="0" xfId="0" applyFont="1" applyAlignment="1">
      <alignment vertical="top"/>
    </xf>
    <xf numFmtId="0" fontId="28" fillId="0" borderId="0" xfId="0" applyFont="1" applyAlignment="1">
      <alignment vertical="top" wrapText="1"/>
    </xf>
    <xf numFmtId="0" fontId="13" fillId="0" borderId="21" xfId="0" applyFont="1" applyBorder="1" applyAlignment="1" applyProtection="1">
      <alignment vertical="top"/>
      <protection locked="0"/>
    </xf>
    <xf numFmtId="0" fontId="15" fillId="11" borderId="1" xfId="0" applyFont="1" applyFill="1" applyBorder="1" applyAlignment="1">
      <alignment horizontal="center" vertical="center" wrapText="1"/>
    </xf>
    <xf numFmtId="165" fontId="3" fillId="12" borderId="1" xfId="0" applyNumberFormat="1" applyFont="1" applyFill="1" applyBorder="1" applyAlignment="1" applyProtection="1">
      <alignment vertical="center" wrapText="1"/>
      <protection locked="0"/>
    </xf>
    <xf numFmtId="165" fontId="3" fillId="12" borderId="12" xfId="0" applyNumberFormat="1" applyFont="1" applyFill="1" applyBorder="1" applyAlignment="1" applyProtection="1">
      <alignment vertical="center" wrapText="1"/>
      <protection locked="0"/>
    </xf>
    <xf numFmtId="0" fontId="31" fillId="0" borderId="0" xfId="0" applyFont="1"/>
    <xf numFmtId="0" fontId="27" fillId="0" borderId="0" xfId="0" applyFont="1"/>
    <xf numFmtId="0" fontId="4" fillId="0" borderId="33" xfId="0" applyFont="1" applyBorder="1" applyAlignment="1">
      <alignment horizontal="center"/>
    </xf>
    <xf numFmtId="165" fontId="4" fillId="0" borderId="34" xfId="0" applyNumberFormat="1" applyFont="1" applyBorder="1"/>
    <xf numFmtId="0" fontId="26" fillId="0" borderId="27" xfId="0" applyFont="1" applyBorder="1" applyAlignment="1">
      <alignment horizontal="center"/>
    </xf>
    <xf numFmtId="0" fontId="26" fillId="0" borderId="1" xfId="0" applyFont="1" applyBorder="1" applyAlignment="1">
      <alignment horizontal="center"/>
    </xf>
    <xf numFmtId="0" fontId="26" fillId="0" borderId="24" xfId="0" applyFont="1" applyBorder="1" applyAlignment="1">
      <alignment horizontal="center"/>
    </xf>
    <xf numFmtId="167" fontId="13" fillId="0" borderId="27" xfId="0" applyNumberFormat="1" applyFont="1" applyBorder="1" applyAlignment="1" applyProtection="1">
      <alignment horizontal="center" vertical="center"/>
      <protection locked="0"/>
    </xf>
    <xf numFmtId="168" fontId="13" fillId="0" borderId="1" xfId="0" applyNumberFormat="1" applyFont="1" applyBorder="1" applyAlignment="1" applyProtection="1">
      <alignment horizontal="center" vertical="center"/>
      <protection locked="0"/>
    </xf>
    <xf numFmtId="169" fontId="13" fillId="0" borderId="1" xfId="0" applyNumberFormat="1" applyFont="1" applyBorder="1" applyAlignment="1" applyProtection="1">
      <alignment horizontal="center" vertical="center"/>
      <protection locked="0"/>
    </xf>
    <xf numFmtId="167" fontId="13" fillId="0" borderId="1" xfId="0" applyNumberFormat="1" applyFont="1" applyBorder="1" applyAlignment="1" applyProtection="1">
      <alignment horizontal="center" vertical="center"/>
      <protection locked="0"/>
    </xf>
    <xf numFmtId="44" fontId="13" fillId="0" borderId="24" xfId="3" applyFont="1" applyBorder="1" applyAlignment="1" applyProtection="1">
      <alignment horizontal="center" vertical="center"/>
      <protection locked="0"/>
    </xf>
    <xf numFmtId="167" fontId="13" fillId="0" borderId="38" xfId="0" applyNumberFormat="1" applyFont="1" applyBorder="1" applyAlignment="1" applyProtection="1">
      <alignment horizontal="center" vertical="center"/>
      <protection locked="0"/>
    </xf>
    <xf numFmtId="168" fontId="13" fillId="0" borderId="26" xfId="0" applyNumberFormat="1" applyFont="1" applyBorder="1" applyAlignment="1" applyProtection="1">
      <alignment horizontal="center" vertical="center"/>
      <protection locked="0"/>
    </xf>
    <xf numFmtId="169" fontId="13" fillId="0" borderId="26" xfId="0" applyNumberFormat="1" applyFont="1" applyBorder="1" applyAlignment="1" applyProtection="1">
      <alignment horizontal="center" vertical="center"/>
      <protection locked="0"/>
    </xf>
    <xf numFmtId="167" fontId="13" fillId="0" borderId="26" xfId="0" applyNumberFormat="1" applyFont="1" applyBorder="1" applyAlignment="1" applyProtection="1">
      <alignment horizontal="center" vertical="center"/>
      <protection locked="0"/>
    </xf>
    <xf numFmtId="44" fontId="13" fillId="0" borderId="39" xfId="3" applyFont="1" applyBorder="1" applyAlignment="1" applyProtection="1">
      <alignment horizontal="center" vertical="center"/>
      <protection locked="0"/>
    </xf>
    <xf numFmtId="0" fontId="26" fillId="0" borderId="25" xfId="0" applyFont="1" applyBorder="1"/>
    <xf numFmtId="0" fontId="26" fillId="0" borderId="40" xfId="0" applyFont="1" applyBorder="1" applyAlignment="1">
      <alignment horizontal="right"/>
    </xf>
    <xf numFmtId="44" fontId="26" fillId="0" borderId="34" xfId="0" applyNumberFormat="1" applyFont="1" applyBorder="1"/>
    <xf numFmtId="0" fontId="24" fillId="0" borderId="0" xfId="0" applyFont="1" applyAlignment="1">
      <alignment horizontal="center" vertical="top"/>
    </xf>
    <xf numFmtId="167" fontId="26" fillId="0" borderId="1" xfId="0" applyNumberFormat="1" applyFont="1" applyBorder="1" applyAlignment="1">
      <alignment horizontal="center"/>
    </xf>
    <xf numFmtId="44" fontId="29" fillId="0" borderId="34" xfId="0" applyNumberFormat="1" applyFont="1" applyBorder="1"/>
    <xf numFmtId="44" fontId="13" fillId="0" borderId="12" xfId="3" applyFont="1" applyBorder="1" applyAlignment="1" applyProtection="1">
      <alignment horizontal="center" vertical="center" wrapText="1"/>
    </xf>
    <xf numFmtId="44" fontId="13" fillId="9" borderId="12" xfId="3" applyFont="1" applyFill="1" applyBorder="1" applyAlignment="1" applyProtection="1">
      <alignment horizontal="center" vertical="center"/>
    </xf>
    <xf numFmtId="0" fontId="13" fillId="0" borderId="12" xfId="0" applyFont="1" applyBorder="1" applyAlignment="1" applyProtection="1">
      <alignment horizontal="center" vertical="center" wrapText="1"/>
      <protection locked="0"/>
    </xf>
    <xf numFmtId="0" fontId="37" fillId="13" borderId="42" xfId="0" applyFont="1" applyFill="1" applyBorder="1" applyAlignment="1">
      <alignment horizontal="right" vertical="center" wrapText="1"/>
    </xf>
    <xf numFmtId="8" fontId="37" fillId="13" borderId="34" xfId="0" applyNumberFormat="1" applyFont="1" applyFill="1" applyBorder="1" applyAlignment="1">
      <alignment horizontal="right" vertical="center" wrapText="1"/>
    </xf>
    <xf numFmtId="0" fontId="0" fillId="0" borderId="21" xfId="0" applyBorder="1"/>
    <xf numFmtId="0" fontId="13" fillId="0" borderId="21" xfId="0" applyFont="1" applyBorder="1" applyAlignment="1" applyProtection="1">
      <alignment horizontal="left"/>
      <protection locked="0"/>
    </xf>
    <xf numFmtId="0" fontId="0" fillId="0" borderId="20" xfId="0" applyBorder="1"/>
    <xf numFmtId="0" fontId="13" fillId="0" borderId="0" xfId="0" applyFont="1" applyAlignment="1">
      <alignment horizontal="left" vertical="top"/>
    </xf>
    <xf numFmtId="0" fontId="0" fillId="0" borderId="36" xfId="0" applyBorder="1"/>
    <xf numFmtId="0" fontId="0" fillId="0" borderId="37" xfId="0" applyBorder="1"/>
    <xf numFmtId="0" fontId="26" fillId="0" borderId="0" xfId="0" applyFont="1" applyAlignment="1">
      <alignment vertical="center" wrapText="1"/>
    </xf>
    <xf numFmtId="0" fontId="13" fillId="0" borderId="44" xfId="0" applyFont="1" applyBorder="1" applyAlignment="1">
      <alignment vertical="top"/>
    </xf>
    <xf numFmtId="0" fontId="13" fillId="0" borderId="44" xfId="0" applyFont="1" applyBorder="1"/>
    <xf numFmtId="0" fontId="11" fillId="0" borderId="0" xfId="0" applyFont="1" applyAlignment="1">
      <alignment horizontal="left" vertical="center"/>
    </xf>
    <xf numFmtId="0" fontId="0" fillId="0" borderId="0" xfId="0" applyAlignment="1">
      <alignment horizontal="left"/>
    </xf>
    <xf numFmtId="0" fontId="39" fillId="0" borderId="0" xfId="0" applyFont="1" applyAlignment="1">
      <alignment vertical="center"/>
    </xf>
    <xf numFmtId="0" fontId="44" fillId="0" borderId="44" xfId="0" applyFont="1" applyBorder="1" applyAlignment="1">
      <alignment vertical="center"/>
    </xf>
    <xf numFmtId="0" fontId="40" fillId="0" borderId="22" xfId="0" applyFont="1" applyBorder="1" applyAlignment="1">
      <alignment horizontal="right" vertical="center"/>
    </xf>
    <xf numFmtId="0" fontId="0" fillId="0" borderId="41" xfId="0" applyBorder="1"/>
    <xf numFmtId="0" fontId="0" fillId="0" borderId="50" xfId="0" applyBorder="1"/>
    <xf numFmtId="0" fontId="0" fillId="0" borderId="25" xfId="0" applyBorder="1"/>
    <xf numFmtId="0" fontId="0" fillId="0" borderId="40" xfId="0" applyBorder="1"/>
    <xf numFmtId="0" fontId="4" fillId="0" borderId="35" xfId="0" applyFont="1" applyBorder="1"/>
    <xf numFmtId="0" fontId="0" fillId="0" borderId="55" xfId="0" applyBorder="1"/>
    <xf numFmtId="0" fontId="5" fillId="10" borderId="0" xfId="0" applyFont="1" applyFill="1" applyAlignment="1">
      <alignment vertical="center"/>
    </xf>
    <xf numFmtId="0" fontId="0" fillId="10" borderId="0" xfId="0" applyFill="1" applyAlignment="1">
      <alignment vertical="center"/>
    </xf>
    <xf numFmtId="0" fontId="0" fillId="14" borderId="33" xfId="0" applyFill="1" applyBorder="1"/>
    <xf numFmtId="44" fontId="3" fillId="0" borderId="0" xfId="0" applyNumberFormat="1" applyFont="1" applyAlignment="1">
      <alignment vertical="center" wrapText="1"/>
    </xf>
    <xf numFmtId="0" fontId="49" fillId="0" borderId="0" xfId="0" applyFont="1" applyAlignment="1">
      <alignment vertical="center"/>
    </xf>
    <xf numFmtId="0" fontId="35" fillId="14" borderId="35" xfId="0" applyFont="1" applyFill="1" applyBorder="1" applyAlignment="1">
      <alignment horizontal="center"/>
    </xf>
    <xf numFmtId="0" fontId="35" fillId="14" borderId="36" xfId="0" applyFont="1" applyFill="1" applyBorder="1" applyAlignment="1">
      <alignment horizontal="center"/>
    </xf>
    <xf numFmtId="0" fontId="35" fillId="14" borderId="37" xfId="0" applyFont="1" applyFill="1" applyBorder="1" applyAlignment="1">
      <alignment horizontal="center"/>
    </xf>
    <xf numFmtId="0" fontId="36" fillId="0" borderId="41" xfId="0" applyFont="1" applyBorder="1" applyAlignment="1">
      <alignment horizontal="left" wrapText="1"/>
    </xf>
    <xf numFmtId="0" fontId="36" fillId="0" borderId="0" xfId="0" applyFont="1" applyAlignment="1">
      <alignment horizontal="left" wrapText="1"/>
    </xf>
    <xf numFmtId="8" fontId="3" fillId="12" borderId="1" xfId="0" applyNumberFormat="1" applyFont="1" applyFill="1" applyBorder="1" applyAlignment="1" applyProtection="1">
      <alignment horizontal="center" vertical="center" wrapText="1"/>
      <protection locked="0"/>
    </xf>
    <xf numFmtId="0" fontId="13" fillId="0" borderId="20" xfId="0" applyFont="1" applyBorder="1" applyAlignment="1" applyProtection="1">
      <alignment horizontal="left"/>
      <protection locked="0"/>
    </xf>
    <xf numFmtId="0" fontId="13" fillId="0" borderId="21" xfId="0" applyFont="1" applyBorder="1" applyAlignment="1" applyProtection="1">
      <alignment horizontal="left"/>
      <protection locked="0"/>
    </xf>
    <xf numFmtId="0" fontId="43" fillId="14" borderId="42" xfId="0" applyFont="1" applyFill="1" applyBorder="1"/>
    <xf numFmtId="0" fontId="43" fillId="14" borderId="34" xfId="0" applyFont="1" applyFill="1" applyBorder="1"/>
    <xf numFmtId="0" fontId="41" fillId="13" borderId="0" xfId="0" applyFont="1" applyFill="1" applyAlignment="1" applyProtection="1">
      <alignment horizontal="center"/>
      <protection locked="0"/>
    </xf>
    <xf numFmtId="0" fontId="41" fillId="13" borderId="46" xfId="0" applyFont="1" applyFill="1" applyBorder="1" applyAlignment="1" applyProtection="1">
      <alignment horizontal="center"/>
      <protection locked="0"/>
    </xf>
    <xf numFmtId="8" fontId="3" fillId="12" borderId="19" xfId="0" applyNumberFormat="1" applyFont="1" applyFill="1" applyBorder="1" applyAlignment="1" applyProtection="1">
      <alignment horizontal="center" vertical="center" wrapText="1"/>
      <protection locked="0"/>
    </xf>
    <xf numFmtId="0" fontId="37" fillId="13" borderId="33" xfId="0" applyFont="1" applyFill="1" applyBorder="1" applyAlignment="1">
      <alignment horizontal="right" vertical="center" wrapText="1"/>
    </xf>
    <xf numFmtId="0" fontId="37" fillId="13" borderId="42" xfId="0" applyFont="1" applyFill="1" applyBorder="1" applyAlignment="1">
      <alignment horizontal="right" vertical="center" wrapText="1"/>
    </xf>
    <xf numFmtId="0" fontId="34" fillId="0" borderId="0" xfId="0" applyFont="1" applyAlignment="1">
      <alignment horizontal="left" vertical="top" wrapText="1"/>
    </xf>
    <xf numFmtId="0" fontId="30" fillId="0" borderId="21" xfId="0" applyFont="1" applyBorder="1" applyAlignment="1">
      <alignment horizontal="center"/>
    </xf>
    <xf numFmtId="0" fontId="15" fillId="11" borderId="1"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40" fillId="0" borderId="28" xfId="0" applyFont="1" applyBorder="1" applyAlignment="1">
      <alignment horizontal="left"/>
    </xf>
    <xf numFmtId="0" fontId="40" fillId="0" borderId="0" xfId="0" applyFont="1" applyAlignment="1">
      <alignment horizontal="left"/>
    </xf>
    <xf numFmtId="0" fontId="26" fillId="0" borderId="53" xfId="0" quotePrefix="1" applyFont="1" applyBorder="1" applyAlignment="1">
      <alignment horizontal="left" vertical="center" wrapText="1"/>
    </xf>
    <xf numFmtId="0" fontId="26" fillId="0" borderId="54" xfId="0" quotePrefix="1" applyFont="1" applyBorder="1" applyAlignment="1">
      <alignment horizontal="left" vertical="center" wrapText="1"/>
    </xf>
    <xf numFmtId="0" fontId="13" fillId="0" borderId="4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46"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protection locked="0"/>
    </xf>
    <xf numFmtId="0" fontId="13" fillId="0" borderId="40" xfId="0" applyFont="1" applyBorder="1" applyAlignment="1" applyProtection="1">
      <alignment horizontal="left" vertical="top" wrapText="1"/>
      <protection locked="0"/>
    </xf>
    <xf numFmtId="0" fontId="13" fillId="0" borderId="45" xfId="0" applyFont="1" applyBorder="1" applyAlignment="1" applyProtection="1">
      <alignment horizontal="left" vertical="top" wrapText="1"/>
      <protection locked="0"/>
    </xf>
    <xf numFmtId="0" fontId="13" fillId="0" borderId="44" xfId="0" applyFont="1" applyBorder="1" applyAlignment="1">
      <alignment horizontal="left" vertical="top" wrapText="1"/>
    </xf>
    <xf numFmtId="0" fontId="46" fillId="0" borderId="20" xfId="0" applyFont="1" applyBorder="1" applyAlignment="1" applyProtection="1">
      <alignment horizontal="left" vertical="top" wrapText="1"/>
      <protection locked="0"/>
    </xf>
    <xf numFmtId="0" fontId="46" fillId="0" borderId="48" xfId="0" applyFont="1" applyBorder="1" applyAlignment="1" applyProtection="1">
      <alignment horizontal="left" vertical="top" wrapText="1"/>
      <protection locked="0"/>
    </xf>
    <xf numFmtId="0" fontId="13" fillId="0" borderId="49" xfId="0" applyFont="1" applyBorder="1" applyAlignment="1" applyProtection="1">
      <alignment horizontal="left"/>
      <protection locked="0"/>
    </xf>
    <xf numFmtId="0" fontId="13" fillId="0" borderId="43" xfId="0" applyFont="1" applyBorder="1" applyAlignment="1" applyProtection="1">
      <alignment horizontal="left"/>
      <protection locked="0"/>
    </xf>
    <xf numFmtId="0" fontId="26" fillId="14" borderId="29"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31" xfId="0" applyFont="1" applyFill="1" applyBorder="1" applyAlignment="1">
      <alignment horizontal="center" vertical="center" wrapText="1"/>
    </xf>
    <xf numFmtId="0" fontId="26" fillId="14" borderId="51" xfId="0" applyFont="1" applyFill="1" applyBorder="1" applyAlignment="1">
      <alignment horizontal="center" vertical="center" wrapText="1"/>
    </xf>
    <xf numFmtId="0" fontId="26" fillId="14" borderId="21" xfId="0" applyFont="1" applyFill="1" applyBorder="1" applyAlignment="1">
      <alignment horizontal="center" vertical="center" wrapText="1"/>
    </xf>
    <xf numFmtId="0" fontId="26" fillId="14" borderId="52" xfId="0" applyFont="1" applyFill="1" applyBorder="1" applyAlignment="1">
      <alignment horizontal="center" vertical="center" wrapText="1"/>
    </xf>
    <xf numFmtId="0" fontId="13" fillId="0" borderId="47"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3" fillId="0" borderId="48"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wrapText="1"/>
      <protection locked="0"/>
    </xf>
    <xf numFmtId="0" fontId="0" fillId="0" borderId="0" xfId="0" applyAlignment="1">
      <alignment horizontal="right" wrapText="1"/>
    </xf>
    <xf numFmtId="166" fontId="13" fillId="7" borderId="1" xfId="0" applyNumberFormat="1" applyFont="1" applyFill="1" applyBorder="1" applyAlignment="1" applyProtection="1">
      <alignment horizontal="center"/>
      <protection locked="0"/>
    </xf>
    <xf numFmtId="0" fontId="42" fillId="7" borderId="22" xfId="0" applyFont="1" applyFill="1" applyBorder="1" applyAlignment="1" applyProtection="1">
      <alignment horizontal="left" vertical="top" wrapText="1"/>
      <protection locked="0"/>
    </xf>
    <xf numFmtId="0" fontId="42" fillId="7" borderId="23" xfId="0" applyFont="1" applyFill="1" applyBorder="1" applyAlignment="1" applyProtection="1">
      <alignment horizontal="left" vertical="top" wrapText="1"/>
      <protection locked="0"/>
    </xf>
    <xf numFmtId="0" fontId="42" fillId="7" borderId="28" xfId="0" applyFont="1" applyFill="1" applyBorder="1" applyAlignment="1" applyProtection="1">
      <alignment horizontal="left" vertical="top" wrapText="1"/>
      <protection locked="0"/>
    </xf>
    <xf numFmtId="0" fontId="42" fillId="7" borderId="2" xfId="0" applyFont="1" applyFill="1" applyBorder="1" applyAlignment="1" applyProtection="1">
      <alignment horizontal="left" vertical="top" wrapText="1"/>
      <protection locked="0"/>
    </xf>
    <xf numFmtId="0" fontId="42" fillId="7" borderId="17" xfId="0" applyFont="1" applyFill="1" applyBorder="1" applyAlignment="1" applyProtection="1">
      <alignment horizontal="left" vertical="top" wrapText="1"/>
      <protection locked="0"/>
    </xf>
    <xf numFmtId="0" fontId="42" fillId="7" borderId="16" xfId="0" applyFont="1" applyFill="1" applyBorder="1" applyAlignment="1" applyProtection="1">
      <alignment horizontal="left" vertical="top" wrapText="1"/>
      <protection locked="0"/>
    </xf>
    <xf numFmtId="0" fontId="13" fillId="7" borderId="19" xfId="0" applyFont="1" applyFill="1" applyBorder="1" applyAlignment="1" applyProtection="1">
      <alignment horizontal="left" vertical="top"/>
      <protection locked="0"/>
    </xf>
    <xf numFmtId="0" fontId="13" fillId="7" borderId="18" xfId="0" applyFont="1" applyFill="1" applyBorder="1" applyAlignment="1" applyProtection="1">
      <alignment horizontal="left" vertical="top"/>
      <protection locked="0"/>
    </xf>
    <xf numFmtId="0" fontId="50" fillId="0" borderId="0" xfId="0" applyFont="1" applyAlignment="1">
      <alignment horizontal="left" vertical="center" indent="8"/>
    </xf>
    <xf numFmtId="0" fontId="50" fillId="0" borderId="0" xfId="0" applyFont="1"/>
    <xf numFmtId="0" fontId="0" fillId="0" borderId="0" xfId="0" quotePrefix="1" applyAlignment="1"/>
    <xf numFmtId="0" fontId="0" fillId="0" borderId="0" xfId="0" quotePrefix="1"/>
    <xf numFmtId="0" fontId="20" fillId="0" borderId="0" xfId="0" quotePrefix="1" applyFont="1"/>
    <xf numFmtId="0" fontId="51" fillId="0" borderId="0" xfId="0" quotePrefix="1" applyFont="1"/>
    <xf numFmtId="0" fontId="52" fillId="0" borderId="0" xfId="0" applyFont="1"/>
    <xf numFmtId="0" fontId="53" fillId="0" borderId="0" xfId="0" applyFont="1" applyAlignment="1"/>
    <xf numFmtId="0" fontId="53" fillId="0" borderId="0" xfId="0" applyFont="1"/>
  </cellXfs>
  <cellStyles count="4">
    <cellStyle name="Currency" xfId="3" builtinId="4"/>
    <cellStyle name="Hyperlink" xfId="2" builtinId="8"/>
    <cellStyle name="Normal" xfId="0" builtinId="0"/>
    <cellStyle name="Percent" xfId="1" builtinId="5"/>
  </cellStyles>
  <dxfs count="59">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0"/>
        <color theme="1"/>
        <name val="Roboto"/>
        <scheme val="none"/>
      </font>
      <fill>
        <patternFill patternType="solid">
          <fgColor indexed="64"/>
          <bgColor theme="0"/>
        </patternFill>
      </fill>
      <protection locked="1" hidden="0"/>
    </dxf>
    <dxf>
      <font>
        <strike val="0"/>
        <outline val="0"/>
        <shadow val="0"/>
        <u val="none"/>
        <vertAlign val="baseline"/>
        <sz val="10"/>
        <color theme="1"/>
        <name val="Roboto"/>
        <scheme val="none"/>
      </font>
      <fill>
        <patternFill patternType="solid">
          <fgColor indexed="64"/>
          <bgColor theme="0"/>
        </patternFill>
      </fill>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theme="0"/>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99"/>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5</xdr:col>
      <xdr:colOff>201082</xdr:colOff>
      <xdr:row>4</xdr:row>
      <xdr:rowOff>21166</xdr:rowOff>
    </xdr:from>
    <xdr:to>
      <xdr:col>7</xdr:col>
      <xdr:colOff>370415</xdr:colOff>
      <xdr:row>10</xdr:row>
      <xdr:rowOff>311600</xdr:rowOff>
    </xdr:to>
    <xdr:pic>
      <xdr:nvPicPr>
        <xdr:cNvPr id="3" name="Picture 2">
          <a:extLst>
            <a:ext uri="{FF2B5EF4-FFF2-40B4-BE49-F238E27FC236}">
              <a16:creationId xmlns:a16="http://schemas.microsoft.com/office/drawing/2014/main" id="{BFD6F05F-182B-3E73-69E9-D88F530BCA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0999" y="973666"/>
          <a:ext cx="2201333" cy="16239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4914900</xdr:colOff>
      <xdr:row>0</xdr:row>
      <xdr:rowOff>99060</xdr:rowOff>
    </xdr:from>
    <xdr:to>
      <xdr:col>1</xdr:col>
      <xdr:colOff>8064999</xdr:colOff>
      <xdr:row>3</xdr:row>
      <xdr:rowOff>76200</xdr:rowOff>
    </xdr:to>
    <xdr:pic>
      <xdr:nvPicPr>
        <xdr:cNvPr id="3" name="Picture 2">
          <a:extLst>
            <a:ext uri="{FF2B5EF4-FFF2-40B4-BE49-F238E27FC236}">
              <a16:creationId xmlns:a16="http://schemas.microsoft.com/office/drawing/2014/main" id="{C268B044-708F-A98A-3561-B870CA8099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0" y="99060"/>
          <a:ext cx="3150099" cy="876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457200</xdr:colOff>
      <xdr:row>28</xdr:row>
      <xdr:rowOff>171450</xdr:rowOff>
    </xdr:to>
    <xdr:pic>
      <xdr:nvPicPr>
        <xdr:cNvPr id="2" name="Picture 1">
          <a:extLst>
            <a:ext uri="{FF2B5EF4-FFF2-40B4-BE49-F238E27FC236}">
              <a16:creationId xmlns:a16="http://schemas.microsoft.com/office/drawing/2014/main" id="{8773A851-298D-FF92-1662-6A90D27D4F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960120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27</xdr:col>
      <xdr:colOff>36114</xdr:colOff>
      <xdr:row>11</xdr:row>
      <xdr:rowOff>76143</xdr:rowOff>
    </xdr:to>
    <xdr:pic>
      <xdr:nvPicPr>
        <xdr:cNvPr id="2" name="Picture 1">
          <a:extLst>
            <a:ext uri="{FF2B5EF4-FFF2-40B4-BE49-F238E27FC236}">
              <a16:creationId xmlns:a16="http://schemas.microsoft.com/office/drawing/2014/main" id="{285251AA-CB50-D5D5-38CA-FDF758D6CFF3}"/>
            </a:ext>
          </a:extLst>
        </xdr:cNvPr>
        <xdr:cNvPicPr>
          <a:picLocks noChangeAspect="1"/>
        </xdr:cNvPicPr>
      </xdr:nvPicPr>
      <xdr:blipFill>
        <a:blip xmlns:r="http://schemas.openxmlformats.org/officeDocument/2006/relationships" r:embed="rId1"/>
        <a:stretch>
          <a:fillRect/>
        </a:stretch>
      </xdr:blipFill>
      <xdr:spPr>
        <a:xfrm>
          <a:off x="609600" y="1524000"/>
          <a:ext cx="15885714" cy="457143"/>
        </a:xfrm>
        <a:prstGeom prst="rect">
          <a:avLst/>
        </a:prstGeom>
      </xdr:spPr>
    </xdr:pic>
    <xdr:clientData/>
  </xdr:twoCellAnchor>
  <xdr:twoCellAnchor editAs="oneCell">
    <xdr:from>
      <xdr:col>1</xdr:col>
      <xdr:colOff>0</xdr:colOff>
      <xdr:row>3</xdr:row>
      <xdr:rowOff>0</xdr:rowOff>
    </xdr:from>
    <xdr:to>
      <xdr:col>19</xdr:col>
      <xdr:colOff>455771</xdr:colOff>
      <xdr:row>6</xdr:row>
      <xdr:rowOff>57071</xdr:rowOff>
    </xdr:to>
    <xdr:pic>
      <xdr:nvPicPr>
        <xdr:cNvPr id="3" name="Picture 2">
          <a:extLst>
            <a:ext uri="{FF2B5EF4-FFF2-40B4-BE49-F238E27FC236}">
              <a16:creationId xmlns:a16="http://schemas.microsoft.com/office/drawing/2014/main" id="{C5F914DB-0164-CE00-B7F8-5D32225C9586}"/>
            </a:ext>
          </a:extLst>
        </xdr:cNvPr>
        <xdr:cNvPicPr>
          <a:picLocks noChangeAspect="1"/>
        </xdr:cNvPicPr>
      </xdr:nvPicPr>
      <xdr:blipFill>
        <a:blip xmlns:r="http://schemas.openxmlformats.org/officeDocument/2006/relationships" r:embed="rId2"/>
        <a:stretch>
          <a:fillRect/>
        </a:stretch>
      </xdr:blipFill>
      <xdr:spPr>
        <a:xfrm>
          <a:off x="609600" y="571500"/>
          <a:ext cx="11428571" cy="628571"/>
        </a:xfrm>
        <a:prstGeom prst="rect">
          <a:avLst/>
        </a:prstGeom>
      </xdr:spPr>
    </xdr:pic>
    <xdr:clientData/>
  </xdr:twoCellAnchor>
  <xdr:twoCellAnchor editAs="oneCell">
    <xdr:from>
      <xdr:col>2</xdr:col>
      <xdr:colOff>0</xdr:colOff>
      <xdr:row>18</xdr:row>
      <xdr:rowOff>0</xdr:rowOff>
    </xdr:from>
    <xdr:to>
      <xdr:col>21</xdr:col>
      <xdr:colOff>208076</xdr:colOff>
      <xdr:row>21</xdr:row>
      <xdr:rowOff>76119</xdr:rowOff>
    </xdr:to>
    <xdr:pic>
      <xdr:nvPicPr>
        <xdr:cNvPr id="4" name="Picture 3">
          <a:extLst>
            <a:ext uri="{FF2B5EF4-FFF2-40B4-BE49-F238E27FC236}">
              <a16:creationId xmlns:a16="http://schemas.microsoft.com/office/drawing/2014/main" id="{4C23A96B-A4ED-A3C1-A328-EEB208DB3561}"/>
            </a:ext>
          </a:extLst>
        </xdr:cNvPr>
        <xdr:cNvPicPr>
          <a:picLocks noChangeAspect="1"/>
        </xdr:cNvPicPr>
      </xdr:nvPicPr>
      <xdr:blipFill>
        <a:blip xmlns:r="http://schemas.openxmlformats.org/officeDocument/2006/relationships" r:embed="rId3"/>
        <a:stretch>
          <a:fillRect/>
        </a:stretch>
      </xdr:blipFill>
      <xdr:spPr>
        <a:xfrm>
          <a:off x="1219200" y="3429000"/>
          <a:ext cx="11790476" cy="647619"/>
        </a:xfrm>
        <a:prstGeom prst="rect">
          <a:avLst/>
        </a:prstGeom>
      </xdr:spPr>
    </xdr:pic>
    <xdr:clientData/>
  </xdr:twoCellAnchor>
  <xdr:twoCellAnchor editAs="oneCell">
    <xdr:from>
      <xdr:col>2</xdr:col>
      <xdr:colOff>0</xdr:colOff>
      <xdr:row>21</xdr:row>
      <xdr:rowOff>190499</xdr:rowOff>
    </xdr:from>
    <xdr:to>
      <xdr:col>25</xdr:col>
      <xdr:colOff>598946</xdr:colOff>
      <xdr:row>24</xdr:row>
      <xdr:rowOff>123824</xdr:rowOff>
    </xdr:to>
    <xdr:pic>
      <xdr:nvPicPr>
        <xdr:cNvPr id="5" name="Picture 4">
          <a:extLst>
            <a:ext uri="{FF2B5EF4-FFF2-40B4-BE49-F238E27FC236}">
              <a16:creationId xmlns:a16="http://schemas.microsoft.com/office/drawing/2014/main" id="{4746DC31-EC2A-2539-00FA-667CF939F5F2}"/>
            </a:ext>
          </a:extLst>
        </xdr:cNvPr>
        <xdr:cNvPicPr>
          <a:picLocks noChangeAspect="1"/>
        </xdr:cNvPicPr>
      </xdr:nvPicPr>
      <xdr:blipFill>
        <a:blip xmlns:r="http://schemas.openxmlformats.org/officeDocument/2006/relationships" r:embed="rId4"/>
        <a:stretch>
          <a:fillRect/>
        </a:stretch>
      </xdr:blipFill>
      <xdr:spPr>
        <a:xfrm>
          <a:off x="1219200" y="4190999"/>
          <a:ext cx="14619746" cy="504825"/>
        </a:xfrm>
        <a:prstGeom prst="rect">
          <a:avLst/>
        </a:prstGeom>
      </xdr:spPr>
    </xdr:pic>
    <xdr:clientData/>
  </xdr:twoCellAnchor>
  <xdr:twoCellAnchor editAs="oneCell">
    <xdr:from>
      <xdr:col>2</xdr:col>
      <xdr:colOff>0</xdr:colOff>
      <xdr:row>28</xdr:row>
      <xdr:rowOff>0</xdr:rowOff>
    </xdr:from>
    <xdr:to>
      <xdr:col>23</xdr:col>
      <xdr:colOff>588876</xdr:colOff>
      <xdr:row>68</xdr:row>
      <xdr:rowOff>113333</xdr:rowOff>
    </xdr:to>
    <xdr:pic>
      <xdr:nvPicPr>
        <xdr:cNvPr id="7" name="Picture 6">
          <a:extLst>
            <a:ext uri="{FF2B5EF4-FFF2-40B4-BE49-F238E27FC236}">
              <a16:creationId xmlns:a16="http://schemas.microsoft.com/office/drawing/2014/main" id="{5589B7F6-13B8-F9F5-421D-FF74B66EA066}"/>
            </a:ext>
          </a:extLst>
        </xdr:cNvPr>
        <xdr:cNvPicPr>
          <a:picLocks noChangeAspect="1"/>
        </xdr:cNvPicPr>
      </xdr:nvPicPr>
      <xdr:blipFill>
        <a:blip xmlns:r="http://schemas.openxmlformats.org/officeDocument/2006/relationships" r:embed="rId5"/>
        <a:stretch>
          <a:fillRect/>
        </a:stretch>
      </xdr:blipFill>
      <xdr:spPr>
        <a:xfrm>
          <a:off x="1219200" y="5334000"/>
          <a:ext cx="13390476" cy="7733333"/>
        </a:xfrm>
        <a:prstGeom prst="rect">
          <a:avLst/>
        </a:prstGeom>
      </xdr:spPr>
    </xdr:pic>
    <xdr:clientData/>
  </xdr:twoCellAnchor>
  <xdr:twoCellAnchor editAs="oneCell">
    <xdr:from>
      <xdr:col>1</xdr:col>
      <xdr:colOff>219075</xdr:colOff>
      <xdr:row>141</xdr:row>
      <xdr:rowOff>123825</xdr:rowOff>
    </xdr:from>
    <xdr:to>
      <xdr:col>30</xdr:col>
      <xdr:colOff>102580</xdr:colOff>
      <xdr:row>153</xdr:row>
      <xdr:rowOff>104492</xdr:rowOff>
    </xdr:to>
    <xdr:pic>
      <xdr:nvPicPr>
        <xdr:cNvPr id="10" name="Picture 9">
          <a:extLst>
            <a:ext uri="{FF2B5EF4-FFF2-40B4-BE49-F238E27FC236}">
              <a16:creationId xmlns:a16="http://schemas.microsoft.com/office/drawing/2014/main" id="{2410BBBC-77D4-0DF3-BC42-7381479BB358}"/>
            </a:ext>
          </a:extLst>
        </xdr:cNvPr>
        <xdr:cNvPicPr>
          <a:picLocks noChangeAspect="1"/>
        </xdr:cNvPicPr>
      </xdr:nvPicPr>
      <xdr:blipFill>
        <a:blip xmlns:r="http://schemas.openxmlformats.org/officeDocument/2006/relationships" r:embed="rId6"/>
        <a:stretch>
          <a:fillRect/>
        </a:stretch>
      </xdr:blipFill>
      <xdr:spPr>
        <a:xfrm>
          <a:off x="828675" y="26984325"/>
          <a:ext cx="17561905" cy="2266667"/>
        </a:xfrm>
        <a:prstGeom prst="rect">
          <a:avLst/>
        </a:prstGeom>
      </xdr:spPr>
    </xdr:pic>
    <xdr:clientData/>
  </xdr:twoCellAnchor>
  <xdr:twoCellAnchor editAs="oneCell">
    <xdr:from>
      <xdr:col>1</xdr:col>
      <xdr:colOff>390525</xdr:colOff>
      <xdr:row>76</xdr:row>
      <xdr:rowOff>95250</xdr:rowOff>
    </xdr:from>
    <xdr:to>
      <xdr:col>20</xdr:col>
      <xdr:colOff>314325</xdr:colOff>
      <xdr:row>106</xdr:row>
      <xdr:rowOff>8959</xdr:rowOff>
    </xdr:to>
    <xdr:pic>
      <xdr:nvPicPr>
        <xdr:cNvPr id="11" name="Picture 10">
          <a:extLst>
            <a:ext uri="{FF2B5EF4-FFF2-40B4-BE49-F238E27FC236}">
              <a16:creationId xmlns:a16="http://schemas.microsoft.com/office/drawing/2014/main" id="{74B99FCE-489C-D56B-F109-CAAAA1BB8DAE}"/>
            </a:ext>
          </a:extLst>
        </xdr:cNvPr>
        <xdr:cNvPicPr>
          <a:picLocks noChangeAspect="1"/>
        </xdr:cNvPicPr>
      </xdr:nvPicPr>
      <xdr:blipFill>
        <a:blip xmlns:r="http://schemas.openxmlformats.org/officeDocument/2006/relationships" r:embed="rId7"/>
        <a:stretch>
          <a:fillRect/>
        </a:stretch>
      </xdr:blipFill>
      <xdr:spPr>
        <a:xfrm>
          <a:off x="1000125" y="14573250"/>
          <a:ext cx="11506200" cy="5628709"/>
        </a:xfrm>
        <a:prstGeom prst="rect">
          <a:avLst/>
        </a:prstGeom>
      </xdr:spPr>
    </xdr:pic>
    <xdr:clientData/>
  </xdr:twoCellAnchor>
  <xdr:twoCellAnchor editAs="oneCell">
    <xdr:from>
      <xdr:col>1</xdr:col>
      <xdr:colOff>323851</xdr:colOff>
      <xdr:row>108</xdr:row>
      <xdr:rowOff>142875</xdr:rowOff>
    </xdr:from>
    <xdr:to>
      <xdr:col>20</xdr:col>
      <xdr:colOff>388939</xdr:colOff>
      <xdr:row>138</xdr:row>
      <xdr:rowOff>180113</xdr:rowOff>
    </xdr:to>
    <xdr:pic>
      <xdr:nvPicPr>
        <xdr:cNvPr id="12" name="Picture 11">
          <a:extLst>
            <a:ext uri="{FF2B5EF4-FFF2-40B4-BE49-F238E27FC236}">
              <a16:creationId xmlns:a16="http://schemas.microsoft.com/office/drawing/2014/main" id="{91B55D7D-00E1-D985-BFCC-BF629242D5C6}"/>
            </a:ext>
          </a:extLst>
        </xdr:cNvPr>
        <xdr:cNvPicPr>
          <a:picLocks noChangeAspect="1"/>
        </xdr:cNvPicPr>
      </xdr:nvPicPr>
      <xdr:blipFill>
        <a:blip xmlns:r="http://schemas.openxmlformats.org/officeDocument/2006/relationships" r:embed="rId8"/>
        <a:stretch>
          <a:fillRect/>
        </a:stretch>
      </xdr:blipFill>
      <xdr:spPr>
        <a:xfrm>
          <a:off x="933451" y="20716875"/>
          <a:ext cx="11647488" cy="575223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X29" totalsRowShown="0" headerRowDxfId="58" dataDxfId="56" headerRowBorderDxfId="57" tableBorderDxfId="55" totalsRowBorderDxfId="54">
  <tableColumns count="23">
    <tableColumn id="13" xr3:uid="{018D380F-D6BB-4E19-834A-51AD7DEF7918}" name="Location" dataDxfId="53"/>
    <tableColumn id="12" xr3:uid="{0CCF96E4-0949-4FD9-88EE-0495CC0B73F0}" name="Rate Type" dataDxfId="52"/>
    <tableColumn id="22" xr3:uid="{8AED8B5F-94CD-420D-978A-7817A5759562}" name="Notes (optional)" dataDxfId="51"/>
    <tableColumn id="18" xr3:uid="{F952657B-F131-49C3-B946-E845CC529F29}" name="D/I" dataDxfId="50">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49">
      <calculatedColumnFormula>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calculatedColumnFormula>
    </tableColumn>
    <tableColumn id="2" xr3:uid="{58808C8B-DDD3-4EA5-B727-4156047646B4}" name="Travel Date" dataDxfId="48"/>
    <tableColumn id="3" xr3:uid="{636CFAB8-333E-459E-AFE1-B9C9058EC0D8}" name="Personal Day?_x000a_Yes = 1" dataDxfId="47">
      <calculatedColumnFormula>0</calculatedColumnFormula>
    </tableColumn>
    <tableColumn id="5" xr3:uid="{232DD9FC-1F80-415B-AB5D-1E35A192476C}" name="# Provided Breakfasts" dataDxfId="46">
      <calculatedColumnFormula>0</calculatedColumnFormula>
    </tableColumn>
    <tableColumn id="7" xr3:uid="{19F10837-F244-4B7E-B4D2-8A60B3F5768B}" name="# Provided Lunches" dataDxfId="45">
      <calculatedColumnFormula>0</calculatedColumnFormula>
    </tableColumn>
    <tableColumn id="9" xr3:uid="{33BDE186-C93E-460D-BC5B-46918D6344BB}" name="# Provided Dinners" dataDxfId="44">
      <calculatedColumnFormula>0</calculatedColumnFormula>
    </tableColumn>
    <tableColumn id="21" xr3:uid="{B28256F2-93E2-438F-A6B2-171F5D17A8AE}" name="M&amp;IE Total" dataDxfId="43">
      <calculatedColumnFormula>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42"/>
    <tableColumn id="16" xr3:uid="{7FD5D9A2-E553-4CFB-A2F5-D473F42A9BD2}" name="Lodging*" dataDxfId="41"/>
    <tableColumn id="11" xr3:uid="{54F08054-FBBE-47B7-B516-14A3304C486B}" name="Miles*" dataDxfId="40"/>
    <tableColumn id="14" xr3:uid="{15E74E2F-21D9-4D0B-A873-02677E505EBE}" name="Ground Transport*" dataDxfId="39"/>
    <tableColumn id="23" xr3:uid="{214C631E-27DA-4300-B334-D94DD2EDDD09}" name="Car Rental*" dataDxfId="38"/>
    <tableColumn id="20" xr3:uid="{817F2205-CF57-45FD-BFE5-54983262C97E}" name="Business Expense*" dataDxfId="37"/>
    <tableColumn id="19" xr3:uid="{7D54C5E4-2C80-47E2-83C9-55E6F22DBD44}" name="Full Amt" dataDxfId="36">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35">
      <calculatedColumnFormula>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calculatedColumnFormula>
    </tableColumn>
    <tableColumn id="6" xr3:uid="{F4B25A4D-63BD-44F4-829B-C84E7179300A}" name="Lunch" dataDxfId="34">
      <calculatedColumnFormula>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calculatedColumnFormula>
    </tableColumn>
    <tableColumn id="8" xr3:uid="{3FADC7C4-1D88-4817-8838-C62190199E1C}" name="Dinner" dataDxfId="33">
      <calculatedColumnFormula>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calculatedColumnFormula>
    </tableColumn>
    <tableColumn id="10" xr3:uid="{356A166E-EFFB-4344-94AA-4D376642B1E6}" name="Incidental Expenses" dataDxfId="32">
      <calculatedColumnFormula>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calculatedColumnFormula>
    </tableColumn>
    <tableColumn id="15" xr3:uid="{89014092-F713-490A-808C-CE7ED88B8169}" name="Total" dataDxfId="0">
      <calculatedColumnFormula>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7:C11" totalsRowShown="0" headerRowDxfId="31" dataDxfId="29" headerRowBorderDxfId="30" tableBorderDxfId="28">
  <tableColumns count="2">
    <tableColumn id="1" xr3:uid="{369570FD-1834-4FB8-9234-0E0D6C23D427}" name="Location (Only Enter Lodging Destinations)" dataDxfId="27"/>
    <tableColumn id="2" xr3:uid="{136AC6CE-68BB-484F-A9B8-6C1A0F421606}" name="Guest Rate $68" dataDxfId="26" dataCellStyle="Currency"/>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25" tableBorderDxfId="24" totalsRowBorderDxfId="23">
  <autoFilter ref="A1:C14" xr:uid="{2D5A5ABF-B840-445B-B35C-3BE7A5300D43}"/>
  <tableColumns count="3">
    <tableColumn id="1" xr3:uid="{7E9DAA8C-B76E-42EB-9EC8-CCC165C4B263}" name="Version" dataDxfId="22"/>
    <tableColumn id="2" xr3:uid="{C0C8E237-F155-4CC7-BCCD-88891EDFA982}" name="Changes" dataDxfId="21"/>
    <tableColumn id="3" xr3:uid="{8E8CF180-BF1D-4282-8B8F-AB3016E3E2BA}" name="Date" dataDxfId="2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19" dataDxfId="17" headerRowBorderDxfId="18" tableBorderDxfId="16" totalsRowBorderDxfId="15">
  <autoFilter ref="D3:H269" xr:uid="{4E4300BC-A960-4A6B-ACC2-33428942FB17}"/>
  <tableColumns count="5">
    <tableColumn id="1" xr3:uid="{D9FD2219-6ED6-464D-A8E8-59B8F5AADAC2}" name="M &amp;IE Rate" dataDxfId="14"/>
    <tableColumn id="2" xr3:uid="{6E01541D-3123-4083-837E-775F620887FF}" name="Breakfast" dataDxfId="13"/>
    <tableColumn id="3" xr3:uid="{857ED8B7-AC71-4F51-825C-F4E7ECCD0912}" name="Lunch" dataDxfId="12"/>
    <tableColumn id="4" xr3:uid="{81F785C4-A9BC-4DE3-B2E8-8ECF6AADB9A8}" name="Dinner" dataDxfId="11"/>
    <tableColumn id="5" xr3:uid="{752CFECF-4D6F-4F08-8FEF-15BB5C50AF4F}" name="Incidentals" dataDxfId="1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9">
  <autoFilter ref="A3:A8" xr:uid="{5F75E236-A492-43C9-A45C-9CBDFF809241}"/>
  <tableColumns count="1">
    <tableColumn id="1" xr3:uid="{21AEA441-B4B7-4E57-AC9C-39110AEB307D}" name="Per Diem Rate" dataDxfId="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7">
  <autoFilter ref="P3:U9" xr:uid="{007F24E3-9B62-4D75-AB94-D629A941E876}"/>
  <tableColumns count="6">
    <tableColumn id="1" xr3:uid="{A52B328C-657E-4123-A996-B689BA143149}" name="Per Diem Rate" dataDxfId="6"/>
    <tableColumn id="2" xr3:uid="{D718D368-7E6D-4AFB-A352-76B37A8562BB}" name="Bfast" dataDxfId="5"/>
    <tableColumn id="3" xr3:uid="{23874979-C1D3-45FC-BA75-886E7CFF6C7F}" name="Lunch" dataDxfId="4"/>
    <tableColumn id="4" xr3:uid="{5BBF119C-0224-441D-B400-68C964BF3CB6}" name="Dinner" dataDxfId="3"/>
    <tableColumn id="5" xr3:uid="{ABB4ECA3-75DB-4B39-846C-8A527BC9560B}" name="Incidental" dataDxfId="2"/>
    <tableColumn id="6" xr3:uid="{8A1DFD0E-9BE1-4120-B3A6-B83E05C33FA5}" name="First/Last Day Per Diem" dataDxfId="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AA6" totalsRowShown="0">
  <autoFilter ref="Y3:AA6" xr:uid="{E6267316-DC01-4E89-B5CB-3C9256ABD4D1}"/>
  <tableColumns count="3">
    <tableColumn id="1" xr3:uid="{5E268EDE-829F-4B1E-ADEB-24A6F43C8BD5}" name="Type"/>
    <tableColumn id="2" xr3:uid="{7F9FAF4B-E211-47D3-A097-7F712A9233D5}" name="Amount"/>
    <tableColumn id="3" xr3:uid="{015B4F73-94D2-4266-9FDA-EB528523FD01}" name="NEW Rat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C3:AC6" totalsRowShown="0">
  <autoFilter ref="AC3:AC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5DB1F4E-076B-46AC-AF22-32B3AD72B079}" name="Table10" displayName="Table10" ref="P16:P19" totalsRowShown="0">
  <autoFilter ref="P16:P19" xr:uid="{45DB1F4E-076B-46AC-AF22-32B3AD72B079}"/>
  <tableColumns count="1">
    <tableColumn id="1" xr3:uid="{6FE119C2-75C9-4F25-9232-8F8ED20B6BFA}" name="Column1"/>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aoprals.state.gov/web920/per_diem.as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J46"/>
  <sheetViews>
    <sheetView showGridLines="0" tabSelected="1" zoomScale="90" zoomScaleNormal="90" workbookViewId="0">
      <selection activeCell="J23" sqref="J23"/>
    </sheetView>
    <sheetView tabSelected="1" workbookViewId="1"/>
  </sheetViews>
  <sheetFormatPr defaultRowHeight="15" x14ac:dyDescent="0.25"/>
  <cols>
    <col min="1" max="1" width="3.28515625" customWidth="1"/>
    <col min="2" max="2" width="20.28515625" customWidth="1"/>
    <col min="3" max="3" width="16.7109375" customWidth="1"/>
    <col min="4" max="4" width="19.5703125" customWidth="1"/>
    <col min="5" max="5" width="3.28515625" hidden="1" customWidth="1"/>
    <col min="6" max="6" width="18.28515625" customWidth="1"/>
    <col min="7" max="7" width="12.28515625" customWidth="1"/>
    <col min="8" max="8" width="11.7109375" customWidth="1"/>
    <col min="9" max="9" width="9.7109375" customWidth="1"/>
    <col min="10" max="10" width="11.140625" customWidth="1"/>
    <col min="11" max="11" width="13" customWidth="1"/>
    <col min="12" max="17" width="12.140625" customWidth="1"/>
    <col min="18" max="18" width="12.85546875" customWidth="1"/>
    <col min="19" max="19" width="7.28515625" hidden="1" customWidth="1"/>
    <col min="20" max="20" width="6.28515625" hidden="1" customWidth="1"/>
    <col min="21" max="21" width="12.5703125" hidden="1" customWidth="1"/>
    <col min="22" max="22" width="9.28515625" hidden="1" customWidth="1"/>
    <col min="23" max="23" width="0" hidden="1" customWidth="1"/>
    <col min="24" max="24" width="12.85546875" customWidth="1"/>
  </cols>
  <sheetData>
    <row r="1" spans="1:36" ht="30" customHeight="1" x14ac:dyDescent="0.25">
      <c r="B1" s="130" t="s">
        <v>116</v>
      </c>
      <c r="C1" s="130"/>
      <c r="D1" s="130"/>
      <c r="E1" s="130"/>
      <c r="F1" s="130"/>
      <c r="G1" s="131"/>
      <c r="I1" s="1"/>
      <c r="J1" s="146" t="s">
        <v>89</v>
      </c>
      <c r="K1" s="147"/>
      <c r="L1" s="147"/>
      <c r="M1" s="147"/>
      <c r="N1" s="147"/>
      <c r="O1" s="147"/>
      <c r="P1" s="148"/>
      <c r="Q1" s="1"/>
      <c r="R1" s="1"/>
      <c r="T1" s="1"/>
      <c r="U1" s="1"/>
      <c r="V1" s="1"/>
      <c r="W1" s="1"/>
      <c r="X1" s="1"/>
    </row>
    <row r="2" spans="1:36" ht="16.149999999999999" customHeight="1" x14ac:dyDescent="0.3">
      <c r="B2" s="47" t="s">
        <v>123</v>
      </c>
      <c r="C2" s="202"/>
      <c r="D2" s="203"/>
      <c r="E2" s="2"/>
      <c r="F2" s="47" t="s">
        <v>8</v>
      </c>
      <c r="G2" s="195"/>
      <c r="H2" s="195"/>
      <c r="I2" s="38"/>
      <c r="J2" s="97" t="s">
        <v>90</v>
      </c>
      <c r="K2" s="98" t="s">
        <v>91</v>
      </c>
      <c r="L2" s="98" t="s">
        <v>92</v>
      </c>
      <c r="M2" s="98" t="s">
        <v>93</v>
      </c>
      <c r="N2" s="98" t="s">
        <v>94</v>
      </c>
      <c r="O2" s="114" t="s">
        <v>95</v>
      </c>
      <c r="P2" s="99" t="s">
        <v>96</v>
      </c>
    </row>
    <row r="3" spans="1:36" ht="15" customHeight="1" x14ac:dyDescent="0.25">
      <c r="A3" s="194" t="s">
        <v>122</v>
      </c>
      <c r="B3" s="194"/>
      <c r="C3" s="196"/>
      <c r="D3" s="197"/>
      <c r="F3" s="47" t="s">
        <v>7</v>
      </c>
      <c r="G3" s="195"/>
      <c r="H3" s="195"/>
      <c r="J3" s="100"/>
      <c r="K3" s="101"/>
      <c r="L3" s="101"/>
      <c r="M3" s="101"/>
      <c r="N3" s="102"/>
      <c r="O3" s="103"/>
      <c r="P3" s="104"/>
    </row>
    <row r="4" spans="1:36" ht="14.45" customHeight="1" x14ac:dyDescent="0.25">
      <c r="A4" s="194"/>
      <c r="B4" s="194"/>
      <c r="C4" s="198"/>
      <c r="D4" s="199"/>
      <c r="H4" s="26"/>
      <c r="J4" s="100"/>
      <c r="K4" s="101"/>
      <c r="L4" s="101"/>
      <c r="M4" s="101"/>
      <c r="N4" s="102"/>
      <c r="O4" s="103"/>
      <c r="P4" s="104"/>
      <c r="Q4" s="72"/>
      <c r="R4" s="72"/>
      <c r="S4" s="72"/>
      <c r="T4" s="72"/>
      <c r="U4" s="72"/>
      <c r="V4" s="72"/>
      <c r="W4" s="72"/>
      <c r="X4" s="72"/>
      <c r="Y4" s="26"/>
      <c r="Z4" s="26"/>
      <c r="AA4" s="26"/>
      <c r="AB4" s="26"/>
      <c r="AC4" s="26"/>
      <c r="AD4" s="26"/>
      <c r="AE4" s="26"/>
      <c r="AF4" s="26"/>
      <c r="AG4" s="26"/>
      <c r="AH4" s="26"/>
      <c r="AI4" s="26"/>
      <c r="AJ4" s="26"/>
    </row>
    <row r="5" spans="1:36" x14ac:dyDescent="0.25">
      <c r="A5" s="194"/>
      <c r="B5" s="194"/>
      <c r="C5" s="200"/>
      <c r="D5" s="201"/>
      <c r="J5" s="100"/>
      <c r="K5" s="101"/>
      <c r="L5" s="101"/>
      <c r="M5" s="101"/>
      <c r="N5" s="102"/>
      <c r="O5" s="103"/>
      <c r="P5" s="104"/>
      <c r="Q5" s="72"/>
      <c r="R5" s="72"/>
      <c r="S5" s="72"/>
      <c r="T5" s="72"/>
      <c r="U5" s="72"/>
      <c r="V5" s="72"/>
      <c r="W5" s="72"/>
      <c r="X5" s="72"/>
    </row>
    <row r="6" spans="1:36" ht="26.45" customHeight="1" x14ac:dyDescent="0.25">
      <c r="B6" s="141" t="s">
        <v>125</v>
      </c>
      <c r="C6" s="142"/>
      <c r="D6" s="142"/>
      <c r="J6" s="100"/>
      <c r="K6" s="101"/>
      <c r="L6" s="101"/>
      <c r="M6" s="101"/>
      <c r="N6" s="102"/>
      <c r="O6" s="103"/>
      <c r="P6" s="104"/>
      <c r="Q6" s="149" t="s">
        <v>98</v>
      </c>
      <c r="R6" s="150"/>
      <c r="S6" s="150"/>
      <c r="T6" s="71"/>
      <c r="U6" s="71"/>
      <c r="V6" s="71"/>
      <c r="Y6" s="61"/>
      <c r="Z6" s="61"/>
      <c r="AA6" s="61"/>
      <c r="AB6" s="61"/>
    </row>
    <row r="7" spans="1:36" ht="14.65" customHeight="1" x14ac:dyDescent="0.25">
      <c r="B7" s="36" t="s">
        <v>17</v>
      </c>
      <c r="C7" s="64" t="s">
        <v>126</v>
      </c>
      <c r="D7" t="s">
        <v>77</v>
      </c>
      <c r="E7" s="39"/>
      <c r="J7" s="100"/>
      <c r="K7" s="101"/>
      <c r="L7" s="101"/>
      <c r="M7" s="101"/>
      <c r="N7" s="102"/>
      <c r="O7" s="103"/>
      <c r="P7" s="104"/>
      <c r="Q7" s="149"/>
      <c r="R7" s="150"/>
      <c r="S7" s="150"/>
      <c r="T7" s="71"/>
      <c r="U7" s="71"/>
      <c r="V7" s="71"/>
    </row>
    <row r="8" spans="1:36" ht="14.45" customHeight="1" thickBot="1" x14ac:dyDescent="0.3">
      <c r="B8" s="118"/>
      <c r="C8" s="116">
        <v>68</v>
      </c>
      <c r="D8" s="49"/>
      <c r="E8" s="39"/>
      <c r="J8" s="100"/>
      <c r="K8" s="101"/>
      <c r="L8" s="101"/>
      <c r="M8" s="101"/>
      <c r="N8" s="102"/>
      <c r="O8" s="103"/>
      <c r="P8" s="104"/>
      <c r="Q8" s="149"/>
      <c r="R8" s="150"/>
      <c r="S8" s="150"/>
    </row>
    <row r="9" spans="1:36" s="21" customFormat="1" ht="20.45" customHeight="1" thickBot="1" x14ac:dyDescent="0.3">
      <c r="B9" s="118"/>
      <c r="C9" s="116">
        <v>68</v>
      </c>
      <c r="D9" s="49"/>
      <c r="F9"/>
      <c r="G9"/>
      <c r="H9"/>
      <c r="I9" s="26"/>
      <c r="J9" s="105"/>
      <c r="K9" s="106"/>
      <c r="L9" s="106"/>
      <c r="M9" s="106"/>
      <c r="N9" s="107"/>
      <c r="O9" s="108"/>
      <c r="P9" s="109"/>
      <c r="Q9" s="115">
        <f>P10-X11</f>
        <v>0</v>
      </c>
      <c r="R9" s="113"/>
      <c r="S9" s="113"/>
    </row>
    <row r="10" spans="1:36" ht="15.4" customHeight="1" thickBot="1" x14ac:dyDescent="0.3">
      <c r="B10" s="65"/>
      <c r="C10" s="117">
        <v>68</v>
      </c>
      <c r="D10" s="21"/>
      <c r="N10" s="110"/>
      <c r="O10" s="111" t="s">
        <v>97</v>
      </c>
      <c r="P10" s="112">
        <f>SUM(P3:P9)</f>
        <v>0</v>
      </c>
      <c r="Q10" s="76"/>
      <c r="S10" s="78"/>
      <c r="T10" s="78"/>
      <c r="U10" s="78"/>
      <c r="V10" s="78"/>
      <c r="W10" s="78"/>
    </row>
    <row r="11" spans="1:36" ht="26.45" customHeight="1" thickBot="1" x14ac:dyDescent="0.3">
      <c r="B11" s="65"/>
      <c r="C11" s="117">
        <v>68</v>
      </c>
      <c r="E11" s="77" t="str">
        <f>IF(AND(_xlfn.DAYS($G$3,$G$2)+1&lt;&gt;(COUNTA(TblTrvlDetails[Travel Date])),COUNTA(TblTrvlDetails[Travel Date])&lt;&gt;0),CONCATENATE("Number of days between start and end date (",_xlfn.DAYS($G$3,$G$2),") don't match the number of dates being claimed below (",COUNTA(TblTrvlDetails[Travel Date]),")"),"")</f>
        <v/>
      </c>
      <c r="F11" s="77"/>
      <c r="G11" s="77"/>
      <c r="H11" s="77"/>
      <c r="I11" s="77"/>
      <c r="J11" s="77"/>
      <c r="K11" s="77"/>
      <c r="L11" s="77"/>
      <c r="M11" s="77"/>
      <c r="N11" s="77"/>
      <c r="O11" s="77"/>
      <c r="Q11" s="159" t="s">
        <v>100</v>
      </c>
      <c r="R11" s="160"/>
      <c r="S11" s="119"/>
      <c r="T11" s="119"/>
      <c r="U11" s="119"/>
      <c r="V11" s="119"/>
      <c r="W11" s="119"/>
      <c r="X11" s="120">
        <f>X13-C46</f>
        <v>0</v>
      </c>
    </row>
    <row r="12" spans="1:36" ht="15" customHeight="1" x14ac:dyDescent="0.25">
      <c r="A12" s="28"/>
      <c r="B12" s="62"/>
      <c r="C12" s="63"/>
      <c r="D12" s="37"/>
      <c r="E12" s="37"/>
      <c r="F12" s="37"/>
      <c r="G12" s="37"/>
      <c r="H12" s="37"/>
      <c r="I12" s="37"/>
      <c r="J12" s="37"/>
      <c r="K12" s="37"/>
      <c r="L12" s="37" t="s">
        <v>32</v>
      </c>
      <c r="M12" s="37"/>
      <c r="N12" s="37"/>
      <c r="O12" s="37"/>
      <c r="P12" s="37"/>
      <c r="Q12" s="63"/>
      <c r="R12" s="63"/>
      <c r="S12" s="63"/>
      <c r="T12" s="63"/>
      <c r="U12" s="63"/>
      <c r="V12" s="63"/>
      <c r="W12" s="63"/>
      <c r="X12" s="63"/>
    </row>
    <row r="13" spans="1:36" ht="33" customHeight="1" x14ac:dyDescent="0.25">
      <c r="B13" s="48" t="s">
        <v>24</v>
      </c>
      <c r="I13" s="164" t="s">
        <v>113</v>
      </c>
      <c r="J13" s="165"/>
      <c r="K13" s="166"/>
      <c r="L13" s="40">
        <f>SUM(TblTrvlDetails[M&amp;IE Total])</f>
        <v>0</v>
      </c>
      <c r="M13" s="40">
        <f>SUM(TblTrvlDetails[Airfare*])</f>
        <v>0</v>
      </c>
      <c r="N13" s="40">
        <f>SUM(TblTrvlDetails[Lodging*])</f>
        <v>0</v>
      </c>
      <c r="O13" s="40">
        <f>SUM(IFERROR(SUMIFS(TblTrvlDetails[Miles*],TblTrvlDetails[Travel Date],"&lt;01/01/2025")*(VLOOKUP("Car Mileage",TblTransport[#All],2,FALSE)),0),IFERROR(SUMIFS(TblTrvlDetails[Miles*],TblTrvlDetails[Travel Date],"&gt;=01/01/2025")*(VLOOKUP("Car Mileage",TblTransport[#All],3,FALSE)),0))</f>
        <v>0</v>
      </c>
      <c r="P13" s="40">
        <f>SUM(TblTrvlDetails[Ground Transport*])</f>
        <v>0</v>
      </c>
      <c r="Q13" s="40">
        <f>SUM(TblTrvlDetails[Car Rental*])</f>
        <v>0</v>
      </c>
      <c r="R13" s="41">
        <f>SUM(TblTrvlDetails[Business Expense*])</f>
        <v>0</v>
      </c>
      <c r="S13" s="42"/>
      <c r="T13" s="42"/>
      <c r="U13" s="42"/>
      <c r="V13" s="42"/>
      <c r="W13" s="42"/>
      <c r="X13" s="40">
        <f>SUM(L13:R13)</f>
        <v>0</v>
      </c>
    </row>
    <row r="14" spans="1:36" ht="39" customHeight="1" x14ac:dyDescent="0.25">
      <c r="B14" s="74" t="s">
        <v>15</v>
      </c>
      <c r="C14" s="44" t="s">
        <v>16</v>
      </c>
      <c r="D14" s="44" t="s">
        <v>43</v>
      </c>
      <c r="E14" s="43" t="s">
        <v>21</v>
      </c>
      <c r="F14" s="44" t="s">
        <v>42</v>
      </c>
      <c r="G14" s="44" t="s">
        <v>34</v>
      </c>
      <c r="H14" s="44" t="s">
        <v>35</v>
      </c>
      <c r="I14" s="44" t="s">
        <v>4</v>
      </c>
      <c r="J14" s="44" t="s">
        <v>6</v>
      </c>
      <c r="K14" s="44" t="s">
        <v>5</v>
      </c>
      <c r="L14" s="44" t="s">
        <v>25</v>
      </c>
      <c r="M14" s="44" t="s">
        <v>38</v>
      </c>
      <c r="N14" s="44" t="s">
        <v>39</v>
      </c>
      <c r="O14" s="44" t="s">
        <v>37</v>
      </c>
      <c r="P14" s="44" t="s">
        <v>36</v>
      </c>
      <c r="Q14" s="44" t="s">
        <v>41</v>
      </c>
      <c r="R14" s="44" t="s">
        <v>40</v>
      </c>
      <c r="S14" s="44" t="s">
        <v>22</v>
      </c>
      <c r="T14" s="44" t="s">
        <v>0</v>
      </c>
      <c r="U14" s="44" t="s">
        <v>1</v>
      </c>
      <c r="V14" s="44" t="s">
        <v>2</v>
      </c>
      <c r="W14" s="44" t="s">
        <v>3</v>
      </c>
      <c r="X14" s="45" t="s">
        <v>18</v>
      </c>
      <c r="Z14" s="204"/>
    </row>
    <row r="15" spans="1:36" ht="20.65" customHeight="1" x14ac:dyDescent="0.25">
      <c r="B15" s="29"/>
      <c r="C15" s="30"/>
      <c r="D15" s="29"/>
      <c r="E15" s="31" t="str">
        <f>_xlfn.IFNA(IF(VLOOKUP(TblTrvlDetails[[#This Row],[Location]],TblDom[],2,FALSE)&lt;&gt;"International","D",IF(VLOOKUP(TblTrvlDetails[[#This Row],[Location]],TblDom[],2,FALSE)="International","I","")),"")</f>
        <v/>
      </c>
      <c r="F15" s="31">
        <v>0</v>
      </c>
      <c r="G15" s="32"/>
      <c r="H15" s="33">
        <v>0</v>
      </c>
      <c r="I15" s="33">
        <f>0</f>
        <v>0</v>
      </c>
      <c r="J15" s="33">
        <f>0</f>
        <v>0</v>
      </c>
      <c r="K15" s="33">
        <f>0</f>
        <v>0</v>
      </c>
      <c r="L15"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34"/>
      <c r="N15" s="34"/>
      <c r="O15" s="30"/>
      <c r="P15" s="34"/>
      <c r="Q15" s="34"/>
      <c r="R15" s="34"/>
      <c r="S15" s="33">
        <f>IF(ISBLANK(TblTrvlDetails[[#This Row],[Location]]),0,IF(TblTrvlDetails[[#This Row],[D/I]]="I",VLOOKUP(TblTrvlDetails[[#This Row],[Location]],TblDom[],3,FALSE),VLOOKUP(TblTrvlDetails[[#This Row],[Location]],TblDom[],2,FALSE)))</f>
        <v>0</v>
      </c>
      <c r="T15"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5"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5"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5"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5"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c r="Z15" s="204"/>
    </row>
    <row r="16" spans="1:36" ht="20.65" customHeight="1" x14ac:dyDescent="0.25">
      <c r="B16" s="29"/>
      <c r="C16" s="30"/>
      <c r="D16" s="29"/>
      <c r="E16" s="31" t="str">
        <f>_xlfn.IFNA(IF(VLOOKUP(TblTrvlDetails[[#This Row],[Location]],TblDom[],2,FALSE)&lt;&gt;"International","D",IF(VLOOKUP(TblTrvlDetails[[#This Row],[Location]],TblDom[],2,FALSE)="International","I","")),"")</f>
        <v/>
      </c>
      <c r="F16"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16" s="32"/>
      <c r="H16" s="33">
        <f>0</f>
        <v>0</v>
      </c>
      <c r="I16" s="33">
        <f>0</f>
        <v>0</v>
      </c>
      <c r="J16" s="33">
        <f>0</f>
        <v>0</v>
      </c>
      <c r="K16" s="33">
        <f>0</f>
        <v>0</v>
      </c>
      <c r="L16"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34"/>
      <c r="N16" s="34"/>
      <c r="O16" s="30"/>
      <c r="P16" s="34"/>
      <c r="Q16" s="34"/>
      <c r="R16" s="34"/>
      <c r="S16" s="33">
        <f>IF(ISBLANK(TblTrvlDetails[[#This Row],[Location]]),0,IF(TblTrvlDetails[[#This Row],[D/I]]="I",VLOOKUP(TblTrvlDetails[[#This Row],[Location]],TblDom[],3,FALSE),VLOOKUP(TblTrvlDetails[[#This Row],[Location]],TblDom[],2,FALSE)))</f>
        <v>0</v>
      </c>
      <c r="T16"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6"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6"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6"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6"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c r="Z16" s="205"/>
    </row>
    <row r="17" spans="2:24" ht="20.65" customHeight="1" x14ac:dyDescent="0.25">
      <c r="B17" s="29"/>
      <c r="C17" s="30"/>
      <c r="D17" s="29"/>
      <c r="E17" s="31" t="str">
        <f>_xlfn.IFNA(IF(VLOOKUP(TblTrvlDetails[[#This Row],[Location]],TblDom[],2,FALSE)&lt;&gt;"International","D",IF(VLOOKUP(TblTrvlDetails[[#This Row],[Location]],TblDom[],2,FALSE)="International","I","")),"")</f>
        <v/>
      </c>
      <c r="F17"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17" s="32"/>
      <c r="H17" s="33">
        <f>0</f>
        <v>0</v>
      </c>
      <c r="I17" s="33">
        <f>0</f>
        <v>0</v>
      </c>
      <c r="J17" s="33">
        <f>0</f>
        <v>0</v>
      </c>
      <c r="K17" s="33">
        <f>0</f>
        <v>0</v>
      </c>
      <c r="L17"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34"/>
      <c r="N17" s="34"/>
      <c r="O17" s="30"/>
      <c r="P17" s="34"/>
      <c r="Q17" s="34"/>
      <c r="R17" s="34"/>
      <c r="S17" s="33">
        <f>IF(ISBLANK(TblTrvlDetails[[#This Row],[Location]]),0,IF(TblTrvlDetails[[#This Row],[D/I]]="I",VLOOKUP(TblTrvlDetails[[#This Row],[Location]],TblDom[],3,FALSE),VLOOKUP(TblTrvlDetails[[#This Row],[Location]],TblDom[],2,FALSE)))</f>
        <v>0</v>
      </c>
      <c r="T17"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7"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7"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7"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7"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18" spans="2:24" ht="20.65" customHeight="1" x14ac:dyDescent="0.25">
      <c r="B18" s="29"/>
      <c r="C18" s="30"/>
      <c r="D18" s="29"/>
      <c r="E18" s="31" t="str">
        <f>_xlfn.IFNA(IF(VLOOKUP(TblTrvlDetails[[#This Row],[Location]],TblDom[],2,FALSE)&lt;&gt;"International","D",IF(VLOOKUP(TblTrvlDetails[[#This Row],[Location]],TblDom[],2,FALSE)="International","I","")),"")</f>
        <v/>
      </c>
      <c r="F18"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18" s="32"/>
      <c r="H18" s="33">
        <f>0</f>
        <v>0</v>
      </c>
      <c r="I18" s="33">
        <f>0</f>
        <v>0</v>
      </c>
      <c r="J18" s="33">
        <f>0</f>
        <v>0</v>
      </c>
      <c r="K18" s="33">
        <f>0</f>
        <v>0</v>
      </c>
      <c r="L18"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34"/>
      <c r="N18" s="34"/>
      <c r="O18" s="30"/>
      <c r="P18" s="34"/>
      <c r="Q18" s="34"/>
      <c r="R18" s="34"/>
      <c r="S18" s="33">
        <f>IF(ISBLANK(TblTrvlDetails[[#This Row],[Location]]),0,IF(TblTrvlDetails[[#This Row],[D/I]]="I",VLOOKUP(TblTrvlDetails[[#This Row],[Location]],TblDom[],3,FALSE),VLOOKUP(TblTrvlDetails[[#This Row],[Location]],TblDom[],2,FALSE)))</f>
        <v>0</v>
      </c>
      <c r="T18"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8"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8"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8"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8"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19" spans="2:24" ht="20.65" customHeight="1" x14ac:dyDescent="0.25">
      <c r="B19" s="29"/>
      <c r="C19" s="30"/>
      <c r="D19" s="29"/>
      <c r="E19" s="31" t="str">
        <f>_xlfn.IFNA(IF(VLOOKUP(TblTrvlDetails[[#This Row],[Location]],TblDom[],2,FALSE)&lt;&gt;"International","D",IF(VLOOKUP(TblTrvlDetails[[#This Row],[Location]],TblDom[],2,FALSE)="International","I","")),"")</f>
        <v/>
      </c>
      <c r="F19"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19" s="32"/>
      <c r="H19" s="33">
        <f>0</f>
        <v>0</v>
      </c>
      <c r="I19" s="33">
        <f>0</f>
        <v>0</v>
      </c>
      <c r="J19" s="33">
        <f>0</f>
        <v>0</v>
      </c>
      <c r="K19" s="33">
        <f>0</f>
        <v>0</v>
      </c>
      <c r="L19"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34"/>
      <c r="N19" s="34"/>
      <c r="O19" s="30"/>
      <c r="P19" s="34"/>
      <c r="Q19" s="34"/>
      <c r="R19" s="34"/>
      <c r="S19" s="33">
        <f>IF(ISBLANK(TblTrvlDetails[[#This Row],[Location]]),0,IF(TblTrvlDetails[[#This Row],[D/I]]="I",VLOOKUP(TblTrvlDetails[[#This Row],[Location]],TblDom[],3,FALSE),VLOOKUP(TblTrvlDetails[[#This Row],[Location]],TblDom[],2,FALSE)))</f>
        <v>0</v>
      </c>
      <c r="T19"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9"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9"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9"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9"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0" spans="2:24" ht="20.65" customHeight="1" x14ac:dyDescent="0.25">
      <c r="B20" s="29"/>
      <c r="C20" s="30"/>
      <c r="D20" s="29"/>
      <c r="E20" s="31" t="str">
        <f>_xlfn.IFNA(IF(VLOOKUP(TblTrvlDetails[[#This Row],[Location]],TblDom[],2,FALSE)&lt;&gt;"International","D",IF(VLOOKUP(TblTrvlDetails[[#This Row],[Location]],TblDom[],2,FALSE)="International","I","")),"")</f>
        <v/>
      </c>
      <c r="F20"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20" s="32"/>
      <c r="H20" s="33">
        <f>0</f>
        <v>0</v>
      </c>
      <c r="I20" s="33">
        <f>0</f>
        <v>0</v>
      </c>
      <c r="J20" s="33">
        <f>0</f>
        <v>0</v>
      </c>
      <c r="K20" s="33">
        <f>0</f>
        <v>0</v>
      </c>
      <c r="L20"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34"/>
      <c r="N20" s="34"/>
      <c r="O20" s="30"/>
      <c r="P20" s="34"/>
      <c r="Q20" s="34"/>
      <c r="R20" s="34"/>
      <c r="S20" s="33">
        <f>IF(ISBLANK(TblTrvlDetails[[#This Row],[Location]]),0,IF(TblTrvlDetails[[#This Row],[D/I]]="I",VLOOKUP(TblTrvlDetails[[#This Row],[Location]],TblDom[],3,FALSE),VLOOKUP(TblTrvlDetails[[#This Row],[Location]],TblDom[],2,FALSE)))</f>
        <v>0</v>
      </c>
      <c r="T20"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0"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0"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0"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0"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1" spans="2:24" ht="20.65" customHeight="1" x14ac:dyDescent="0.25">
      <c r="B21" s="29"/>
      <c r="C21" s="30"/>
      <c r="D21" s="29"/>
      <c r="E21" s="31" t="str">
        <f>_xlfn.IFNA(IF(VLOOKUP(TblTrvlDetails[[#This Row],[Location]],TblDom[],2,FALSE)&lt;&gt;"International","D",IF(VLOOKUP(TblTrvlDetails[[#This Row],[Location]],TblDom[],2,FALSE)="International","I","")),"")</f>
        <v/>
      </c>
      <c r="F21"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21" s="32"/>
      <c r="H21" s="33">
        <f>0</f>
        <v>0</v>
      </c>
      <c r="I21" s="33">
        <f>0</f>
        <v>0</v>
      </c>
      <c r="J21" s="33">
        <f>0</f>
        <v>0</v>
      </c>
      <c r="K21" s="33">
        <f>0</f>
        <v>0</v>
      </c>
      <c r="L21"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34"/>
      <c r="N21" s="34"/>
      <c r="O21" s="30"/>
      <c r="P21" s="34"/>
      <c r="Q21" s="34"/>
      <c r="R21" s="34"/>
      <c r="S21" s="33">
        <f>IF(ISBLANK(TblTrvlDetails[[#This Row],[Location]]),0,IF(TblTrvlDetails[[#This Row],[D/I]]="I",VLOOKUP(TblTrvlDetails[[#This Row],[Location]],TblDom[],3,FALSE),VLOOKUP(TblTrvlDetails[[#This Row],[Location]],TblDom[],2,FALSE)))</f>
        <v>0</v>
      </c>
      <c r="T21"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1"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1"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1"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1"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2" spans="2:24" ht="20.65" customHeight="1" x14ac:dyDescent="0.25">
      <c r="B22" s="29"/>
      <c r="C22" s="30"/>
      <c r="D22" s="29"/>
      <c r="E22" s="31" t="str">
        <f>_xlfn.IFNA(IF(VLOOKUP(TblTrvlDetails[[#This Row],[Location]],TblDom[],2,FALSE)&lt;&gt;"International","D",IF(VLOOKUP(TblTrvlDetails[[#This Row],[Location]],TblDom[],2,FALSE)="International","I","")),"")</f>
        <v/>
      </c>
      <c r="F22"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22" s="32"/>
      <c r="H22" s="33">
        <f>0</f>
        <v>0</v>
      </c>
      <c r="I22" s="33">
        <f>0</f>
        <v>0</v>
      </c>
      <c r="J22" s="33">
        <f>0</f>
        <v>0</v>
      </c>
      <c r="K22" s="33">
        <f>0</f>
        <v>0</v>
      </c>
      <c r="L22"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34"/>
      <c r="N22" s="34"/>
      <c r="O22" s="30"/>
      <c r="P22" s="34"/>
      <c r="Q22" s="34"/>
      <c r="R22" s="34"/>
      <c r="S22" s="33">
        <f>IF(ISBLANK(TblTrvlDetails[[#This Row],[Location]]),0,IF(TblTrvlDetails[[#This Row],[D/I]]="I",VLOOKUP(TblTrvlDetails[[#This Row],[Location]],TblDom[],3,FALSE),VLOOKUP(TblTrvlDetails[[#This Row],[Location]],TblDom[],2,FALSE)))</f>
        <v>0</v>
      </c>
      <c r="T22"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2"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2"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2"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2"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3" spans="2:24" ht="20.65" customHeight="1" x14ac:dyDescent="0.25">
      <c r="B23" s="29"/>
      <c r="C23" s="30"/>
      <c r="D23" s="29"/>
      <c r="E23" s="31" t="str">
        <f>_xlfn.IFNA(IF(VLOOKUP(TblTrvlDetails[[#This Row],[Location]],TblDom[],2,FALSE)&lt;&gt;"International","D",IF(VLOOKUP(TblTrvlDetails[[#This Row],[Location]],TblDom[],2,FALSE)="International","I","")),"")</f>
        <v/>
      </c>
      <c r="F23"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23" s="32"/>
      <c r="H23" s="33">
        <f>0</f>
        <v>0</v>
      </c>
      <c r="I23" s="33">
        <f>0</f>
        <v>0</v>
      </c>
      <c r="J23" s="33">
        <f>0</f>
        <v>0</v>
      </c>
      <c r="K23" s="33">
        <f>0</f>
        <v>0</v>
      </c>
      <c r="L23"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34"/>
      <c r="N23" s="34"/>
      <c r="O23" s="30"/>
      <c r="P23" s="34"/>
      <c r="Q23" s="34"/>
      <c r="R23" s="34"/>
      <c r="S23" s="33">
        <f>IF(ISBLANK(TblTrvlDetails[[#This Row],[Location]]),0,IF(TblTrvlDetails[[#This Row],[D/I]]="I",VLOOKUP(TblTrvlDetails[[#This Row],[Location]],TblDom[],3,FALSE),VLOOKUP(TblTrvlDetails[[#This Row],[Location]],TblDom[],2,FALSE)))</f>
        <v>0</v>
      </c>
      <c r="T23"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3"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3"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3"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3"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4" spans="2:24" ht="20.65" customHeight="1" x14ac:dyDescent="0.25">
      <c r="B24" s="29"/>
      <c r="C24" s="30"/>
      <c r="D24" s="29"/>
      <c r="E24" s="31" t="str">
        <f>_xlfn.IFNA(IF(VLOOKUP(TblTrvlDetails[[#This Row],[Location]],TblDom[],2,FALSE)&lt;&gt;"International","D",IF(VLOOKUP(TblTrvlDetails[[#This Row],[Location]],TblDom[],2,FALSE)="International","I","")),"")</f>
        <v/>
      </c>
      <c r="F24"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24" s="32"/>
      <c r="H24" s="33">
        <f>0</f>
        <v>0</v>
      </c>
      <c r="I24" s="33">
        <f>0</f>
        <v>0</v>
      </c>
      <c r="J24" s="33">
        <f>0</f>
        <v>0</v>
      </c>
      <c r="K24" s="33">
        <f>0</f>
        <v>0</v>
      </c>
      <c r="L24"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34"/>
      <c r="N24" s="34"/>
      <c r="O24" s="30"/>
      <c r="P24" s="34"/>
      <c r="Q24" s="34"/>
      <c r="R24" s="34"/>
      <c r="S24" s="33">
        <f>IF(ISBLANK(TblTrvlDetails[[#This Row],[Location]]),0,IF(TblTrvlDetails[[#This Row],[D/I]]="I",VLOOKUP(TblTrvlDetails[[#This Row],[Location]],TblDom[],3,FALSE),VLOOKUP(TblTrvlDetails[[#This Row],[Location]],TblDom[],2,FALSE)))</f>
        <v>0</v>
      </c>
      <c r="T24"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4"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4"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4"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4"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5" spans="2:24" ht="20.65" customHeight="1" x14ac:dyDescent="0.25">
      <c r="B25" s="29"/>
      <c r="C25" s="30"/>
      <c r="D25" s="29"/>
      <c r="E25" s="31" t="str">
        <f>_xlfn.IFNA(IF(VLOOKUP(TblTrvlDetails[[#This Row],[Location]],TblDom[],2,FALSE)&lt;&gt;"International","D",IF(VLOOKUP(TblTrvlDetails[[#This Row],[Location]],TblDom[],2,FALSE)="International","I","")),"")</f>
        <v/>
      </c>
      <c r="F25"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25" s="32"/>
      <c r="H25" s="33">
        <f>0</f>
        <v>0</v>
      </c>
      <c r="I25" s="33">
        <f>0</f>
        <v>0</v>
      </c>
      <c r="J25" s="33">
        <f>0</f>
        <v>0</v>
      </c>
      <c r="K25" s="33">
        <f>0</f>
        <v>0</v>
      </c>
      <c r="L25"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34"/>
      <c r="N25" s="34"/>
      <c r="O25" s="30"/>
      <c r="P25" s="34"/>
      <c r="Q25" s="34"/>
      <c r="R25" s="34"/>
      <c r="S25" s="33">
        <f>IF(ISBLANK(TblTrvlDetails[[#This Row],[Location]]),0,IF(TblTrvlDetails[[#This Row],[D/I]]="I",VLOOKUP(TblTrvlDetails[[#This Row],[Location]],TblDom[],3,FALSE),VLOOKUP(TblTrvlDetails[[#This Row],[Location]],TblDom[],2,FALSE)))</f>
        <v>0</v>
      </c>
      <c r="T25"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5"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5"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5"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5"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6" spans="2:24" ht="20.65" customHeight="1" x14ac:dyDescent="0.25">
      <c r="B26" s="29"/>
      <c r="C26" s="30"/>
      <c r="D26" s="29"/>
      <c r="E26" s="31" t="str">
        <f>_xlfn.IFNA(IF(VLOOKUP(TblTrvlDetails[[#This Row],[Location]],TblDom[],2,FALSE)&lt;&gt;"International","D",IF(VLOOKUP(TblTrvlDetails[[#This Row],[Location]],TblDom[],2,FALSE)="International","I","")),"")</f>
        <v/>
      </c>
      <c r="F26"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26" s="32"/>
      <c r="H26" s="33">
        <f>0</f>
        <v>0</v>
      </c>
      <c r="I26" s="33">
        <f>0</f>
        <v>0</v>
      </c>
      <c r="J26" s="33">
        <f>0</f>
        <v>0</v>
      </c>
      <c r="K26" s="33">
        <f>0</f>
        <v>0</v>
      </c>
      <c r="L26"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34"/>
      <c r="N26" s="34"/>
      <c r="O26" s="30"/>
      <c r="P26" s="34"/>
      <c r="Q26" s="34"/>
      <c r="R26" s="34"/>
      <c r="S26" s="33">
        <f>IF(ISBLANK(TblTrvlDetails[[#This Row],[Location]]),0,IF(TblTrvlDetails[[#This Row],[D/I]]="I",VLOOKUP(TblTrvlDetails[[#This Row],[Location]],TblDom[],3,FALSE),VLOOKUP(TblTrvlDetails[[#This Row],[Location]],TblDom[],2,FALSE)))</f>
        <v>0</v>
      </c>
      <c r="T26"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6"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6"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6"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6"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7" spans="2:24" ht="20.65" customHeight="1" x14ac:dyDescent="0.25">
      <c r="B27" s="29"/>
      <c r="C27" s="30"/>
      <c r="D27" s="29"/>
      <c r="E27" s="31" t="str">
        <f>_xlfn.IFNA(IF(VLOOKUP(TblTrvlDetails[[#This Row],[Location]],TblDom[],2,FALSE)&lt;&gt;"International","D",IF(VLOOKUP(TblTrvlDetails[[#This Row],[Location]],TblDom[],2,FALSE)="International","I","")),"")</f>
        <v/>
      </c>
      <c r="F27"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27" s="32"/>
      <c r="H27" s="33">
        <f>0</f>
        <v>0</v>
      </c>
      <c r="I27" s="33">
        <f>0</f>
        <v>0</v>
      </c>
      <c r="J27" s="33">
        <f>0</f>
        <v>0</v>
      </c>
      <c r="K27" s="33">
        <f>0</f>
        <v>0</v>
      </c>
      <c r="L27"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34"/>
      <c r="N27" s="34"/>
      <c r="O27" s="30"/>
      <c r="P27" s="34"/>
      <c r="Q27" s="34"/>
      <c r="R27" s="34"/>
      <c r="S27" s="33">
        <f>IF(ISBLANK(TblTrvlDetails[[#This Row],[Location]]),0,IF(TblTrvlDetails[[#This Row],[D/I]]="I",VLOOKUP(TblTrvlDetails[[#This Row],[Location]],TblDom[],3,FALSE),VLOOKUP(TblTrvlDetails[[#This Row],[Location]],TblDom[],2,FALSE)))</f>
        <v>0</v>
      </c>
      <c r="T27"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7"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7"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7"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7"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8" spans="2:24" ht="20.65" customHeight="1" x14ac:dyDescent="0.25">
      <c r="B28" s="29"/>
      <c r="C28" s="30"/>
      <c r="D28" s="29"/>
      <c r="E28" s="31" t="str">
        <f>_xlfn.IFNA(IF(VLOOKUP(TblTrvlDetails[[#This Row],[Location]],TblDom[],2,FALSE)&lt;&gt;"International","D",IF(VLOOKUP(TblTrvlDetails[[#This Row],[Location]],TblDom[],2,FALSE)="International","I","")),"")</f>
        <v/>
      </c>
      <c r="F28"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28" s="32"/>
      <c r="H28" s="33">
        <f>0</f>
        <v>0</v>
      </c>
      <c r="I28" s="33">
        <f>0</f>
        <v>0</v>
      </c>
      <c r="J28" s="33">
        <f>0</f>
        <v>0</v>
      </c>
      <c r="K28" s="33">
        <f>0</f>
        <v>0</v>
      </c>
      <c r="L28"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34"/>
      <c r="N28" s="34"/>
      <c r="O28" s="30"/>
      <c r="P28" s="34"/>
      <c r="Q28" s="34"/>
      <c r="R28" s="34"/>
      <c r="S28" s="33">
        <f>IF(ISBLANK(TblTrvlDetails[[#This Row],[Location]]),0,IF(TblTrvlDetails[[#This Row],[D/I]]="I",VLOOKUP(TblTrvlDetails[[#This Row],[Location]],TblDom[],3,FALSE),VLOOKUP(TblTrvlDetails[[#This Row],[Location]],TblDom[],2,FALSE)))</f>
        <v>0</v>
      </c>
      <c r="T28"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8"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8"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8"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8"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9" spans="2:24" ht="20.65" customHeight="1" x14ac:dyDescent="0.25">
      <c r="B29" s="29"/>
      <c r="C29" s="30"/>
      <c r="D29" s="29"/>
      <c r="E29" s="31" t="str">
        <f>_xlfn.IFNA(IF(VLOOKUP(TblTrvlDetails[[#This Row],[Location]],TblDom[],2,FALSE)&lt;&gt;"International","D",IF(VLOOKUP(TblTrvlDetails[[#This Row],[Location]],TblDom[],2,FALSE)="International","I","")),"")</f>
        <v/>
      </c>
      <c r="F29" s="31">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Row],[Location]],TblDom[],2,FALSE)&lt;=79))),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Row],[Location]],TblDom[],2,FALSE)&lt;=79))), VLOOKUP(TblTrvlDetails[[#This Row],[Location]],TblDom[],2,FALSE))))))))),0)</f>
        <v>0</v>
      </c>
      <c r="G29" s="32"/>
      <c r="H29" s="33">
        <f>0</f>
        <v>0</v>
      </c>
      <c r="I29" s="33">
        <f>0</f>
        <v>0</v>
      </c>
      <c r="J29" s="33">
        <f>0</f>
        <v>0</v>
      </c>
      <c r="K29" s="33">
        <f>0</f>
        <v>0</v>
      </c>
      <c r="L29"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34"/>
      <c r="N29" s="34"/>
      <c r="O29" s="30"/>
      <c r="P29" s="34"/>
      <c r="Q29" s="34"/>
      <c r="R29" s="34"/>
      <c r="S29" s="33">
        <f>IF(ISBLANK(TblTrvlDetails[[#This Row],[Location]]),0,IF(TblTrvlDetails[[#This Row],[D/I]]="I",VLOOKUP(TblTrvlDetails[[#This Row],[Location]],TblDom[],3,FALSE),VLOOKUP(TblTrvlDetails[[#This Row],[Location]],TblDom[],2,FALSE)))</f>
        <v>0</v>
      </c>
      <c r="T29"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9"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9"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9"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9" s="35">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30" spans="2:24" ht="23.45" customHeight="1" x14ac:dyDescent="0.25">
      <c r="B30" s="79"/>
      <c r="C30" s="80"/>
      <c r="D30" s="81"/>
      <c r="E30" s="81"/>
      <c r="F30" s="122"/>
      <c r="G30" s="82"/>
      <c r="H30" s="79"/>
      <c r="I30" s="82"/>
      <c r="J30" s="152"/>
      <c r="K30" s="152"/>
      <c r="L30" s="79"/>
      <c r="M30" s="79"/>
      <c r="N30" s="79"/>
      <c r="O30" s="83"/>
      <c r="P30" s="122"/>
      <c r="Q30" s="79"/>
      <c r="R30" s="123"/>
      <c r="S30" s="84"/>
      <c r="T30" s="85"/>
      <c r="U30" s="85"/>
      <c r="V30" s="85"/>
      <c r="W30" s="84"/>
    </row>
    <row r="31" spans="2:24" x14ac:dyDescent="0.25">
      <c r="B31" s="86" t="s">
        <v>80</v>
      </c>
      <c r="C31" s="86"/>
      <c r="D31" s="86"/>
      <c r="E31" s="86"/>
      <c r="F31" s="85" t="s">
        <v>102</v>
      </c>
      <c r="G31" s="85"/>
      <c r="H31" s="85" t="s">
        <v>101</v>
      </c>
      <c r="I31" s="85"/>
      <c r="J31" s="129" t="s">
        <v>81</v>
      </c>
      <c r="K31" s="129"/>
      <c r="L31" s="86" t="s">
        <v>82</v>
      </c>
      <c r="M31" s="86"/>
      <c r="N31" s="86"/>
      <c r="P31" s="124" t="s">
        <v>114</v>
      </c>
      <c r="Q31" s="85"/>
      <c r="S31" s="85"/>
      <c r="T31" s="85"/>
      <c r="U31" s="85"/>
      <c r="V31" s="85"/>
      <c r="W31" s="85"/>
    </row>
    <row r="32" spans="2:24" ht="25.9" customHeight="1" x14ac:dyDescent="0.25">
      <c r="B32" s="161" t="s">
        <v>83</v>
      </c>
      <c r="C32" s="161"/>
      <c r="D32" s="161"/>
      <c r="E32" s="88"/>
      <c r="F32" s="79"/>
      <c r="G32" s="88"/>
      <c r="H32" s="85"/>
      <c r="I32" s="85"/>
      <c r="J32" s="153"/>
      <c r="K32" s="153"/>
      <c r="L32" s="79"/>
      <c r="M32" s="79"/>
      <c r="N32" s="79"/>
      <c r="O32" s="83"/>
      <c r="P32" s="122"/>
      <c r="Q32" s="79"/>
      <c r="R32" s="121"/>
      <c r="S32" s="84"/>
      <c r="T32" s="85"/>
      <c r="U32" s="85"/>
      <c r="V32" s="85"/>
      <c r="W32" s="84"/>
    </row>
    <row r="33" spans="2:24" x14ac:dyDescent="0.25">
      <c r="B33" s="85"/>
      <c r="C33" s="85"/>
      <c r="D33" s="85"/>
      <c r="E33" s="85"/>
      <c r="F33" s="85" t="s">
        <v>103</v>
      </c>
      <c r="G33" s="85"/>
      <c r="H33" s="85"/>
      <c r="I33" s="85"/>
      <c r="J33" s="128" t="s">
        <v>73</v>
      </c>
      <c r="K33" s="128"/>
      <c r="L33" s="87" t="s">
        <v>74</v>
      </c>
      <c r="M33" s="87"/>
      <c r="N33" s="87"/>
      <c r="P33" s="124" t="s">
        <v>115</v>
      </c>
      <c r="Q33" s="85"/>
      <c r="S33" s="85"/>
      <c r="T33" s="85"/>
      <c r="U33" s="85"/>
      <c r="V33" s="85"/>
      <c r="W33" s="85"/>
    </row>
    <row r="34" spans="2:24" ht="20.45" customHeight="1" x14ac:dyDescent="0.25">
      <c r="B34" s="162" t="s">
        <v>84</v>
      </c>
      <c r="C34" s="162"/>
      <c r="D34" s="162"/>
      <c r="E34" s="162"/>
      <c r="F34" s="162"/>
      <c r="G34" s="162"/>
      <c r="H34" s="85"/>
      <c r="I34" s="85"/>
      <c r="J34" s="153"/>
      <c r="K34" s="153"/>
      <c r="L34" s="89"/>
      <c r="M34" s="89"/>
      <c r="N34" s="89"/>
      <c r="O34" s="83"/>
      <c r="P34" s="122"/>
      <c r="Q34" s="79"/>
      <c r="R34" s="121"/>
      <c r="S34" s="84"/>
      <c r="T34" s="85"/>
      <c r="U34" s="85"/>
      <c r="V34" s="85"/>
      <c r="W34" s="84"/>
    </row>
    <row r="35" spans="2:24" ht="25.9" customHeight="1" x14ac:dyDescent="0.25">
      <c r="B35" s="90" t="s">
        <v>65</v>
      </c>
      <c r="C35" s="90" t="s">
        <v>85</v>
      </c>
      <c r="D35" s="163" t="s">
        <v>86</v>
      </c>
      <c r="E35" s="163"/>
      <c r="F35" s="163"/>
      <c r="G35" s="163"/>
      <c r="H35" s="85"/>
      <c r="I35" s="85"/>
      <c r="J35" s="87" t="s">
        <v>75</v>
      </c>
      <c r="K35" s="87"/>
      <c r="L35" s="87" t="s">
        <v>76</v>
      </c>
      <c r="M35" s="87"/>
      <c r="N35" s="87"/>
      <c r="P35" s="177" t="s">
        <v>121</v>
      </c>
      <c r="Q35" s="177"/>
      <c r="R35" s="177"/>
      <c r="S35" s="85"/>
      <c r="T35" s="85"/>
      <c r="U35" s="85"/>
      <c r="V35" s="85"/>
      <c r="W35" s="85"/>
    </row>
    <row r="36" spans="2:24" ht="16.899999999999999" customHeight="1" thickBot="1" x14ac:dyDescent="0.3">
      <c r="B36" s="73"/>
      <c r="C36" s="91">
        <v>0</v>
      </c>
      <c r="D36" s="151"/>
      <c r="E36" s="151"/>
      <c r="F36" s="151"/>
      <c r="G36" s="151"/>
      <c r="Q36" s="127"/>
      <c r="R36" s="127"/>
    </row>
    <row r="37" spans="2:24" ht="17.25" customHeight="1" thickBot="1" x14ac:dyDescent="0.35">
      <c r="B37" s="73"/>
      <c r="C37" s="91">
        <v>0</v>
      </c>
      <c r="D37" s="151"/>
      <c r="E37" s="151"/>
      <c r="F37" s="151"/>
      <c r="G37" s="158"/>
      <c r="H37" s="143"/>
      <c r="I37" s="154" t="s">
        <v>108</v>
      </c>
      <c r="J37" s="154"/>
      <c r="K37" s="154"/>
      <c r="L37" s="155"/>
      <c r="N37" s="182" t="s">
        <v>119</v>
      </c>
      <c r="O37" s="183"/>
      <c r="P37" s="183"/>
      <c r="Q37" s="184"/>
      <c r="R37" s="169" t="s">
        <v>117</v>
      </c>
    </row>
    <row r="38" spans="2:24" ht="15.75" customHeight="1" x14ac:dyDescent="0.25">
      <c r="B38" s="73"/>
      <c r="C38" s="91">
        <v>0</v>
      </c>
      <c r="D38" s="151"/>
      <c r="E38" s="151"/>
      <c r="F38" s="151"/>
      <c r="G38" s="158"/>
      <c r="H38" s="135"/>
      <c r="I38" s="167" t="s">
        <v>109</v>
      </c>
      <c r="J38" s="168"/>
      <c r="K38" s="156" t="s">
        <v>110</v>
      </c>
      <c r="L38" s="157"/>
      <c r="N38" s="185"/>
      <c r="O38" s="186"/>
      <c r="P38" s="186"/>
      <c r="Q38" s="187"/>
      <c r="R38" s="170"/>
    </row>
    <row r="39" spans="2:24" ht="19.899999999999999" customHeight="1" x14ac:dyDescent="0.25">
      <c r="B39" s="73"/>
      <c r="C39" s="91">
        <v>0</v>
      </c>
      <c r="D39" s="151"/>
      <c r="E39" s="151"/>
      <c r="F39" s="151"/>
      <c r="G39" s="158"/>
      <c r="H39" s="136"/>
      <c r="I39" s="133"/>
      <c r="J39" s="134" t="s">
        <v>118</v>
      </c>
      <c r="K39" s="178"/>
      <c r="L39" s="179"/>
      <c r="N39" s="188"/>
      <c r="O39" s="189"/>
      <c r="P39" s="189"/>
      <c r="Q39" s="190"/>
      <c r="R39" s="170"/>
    </row>
    <row r="40" spans="2:24" ht="17.45" customHeight="1" x14ac:dyDescent="0.25">
      <c r="B40" s="73"/>
      <c r="C40" s="91">
        <v>0</v>
      </c>
      <c r="D40" s="151"/>
      <c r="E40" s="151"/>
      <c r="F40" s="151"/>
      <c r="G40" s="158"/>
      <c r="H40" s="135"/>
      <c r="I40" s="132"/>
      <c r="J40" s="132"/>
      <c r="K40" s="178"/>
      <c r="L40" s="179"/>
      <c r="N40" s="188"/>
      <c r="O40" s="189"/>
      <c r="P40" s="189"/>
      <c r="Q40" s="190"/>
      <c r="R40" s="170"/>
    </row>
    <row r="41" spans="2:24" ht="19.899999999999999" customHeight="1" thickBot="1" x14ac:dyDescent="0.3">
      <c r="B41" s="73"/>
      <c r="C41" s="91">
        <v>0</v>
      </c>
      <c r="D41" s="151"/>
      <c r="E41" s="151"/>
      <c r="F41" s="151"/>
      <c r="G41" s="158"/>
      <c r="H41" s="137"/>
      <c r="I41" s="138"/>
      <c r="J41" s="138"/>
      <c r="K41" s="180"/>
      <c r="L41" s="181"/>
      <c r="N41" s="191"/>
      <c r="O41" s="192"/>
      <c r="P41" s="192"/>
      <c r="Q41" s="193"/>
      <c r="R41" s="140"/>
    </row>
    <row r="42" spans="2:24" ht="18" customHeight="1" thickBot="1" x14ac:dyDescent="0.3">
      <c r="B42" s="73"/>
      <c r="C42" s="91">
        <v>0</v>
      </c>
      <c r="D42" s="151"/>
      <c r="E42" s="151"/>
      <c r="F42" s="151"/>
      <c r="G42" s="151"/>
    </row>
    <row r="43" spans="2:24" ht="15.75" x14ac:dyDescent="0.25">
      <c r="B43" s="73"/>
      <c r="C43" s="91">
        <v>0</v>
      </c>
      <c r="D43" s="151"/>
      <c r="E43" s="151"/>
      <c r="F43" s="151"/>
      <c r="G43" s="158"/>
      <c r="H43" s="139" t="s">
        <v>120</v>
      </c>
      <c r="I43" s="125"/>
      <c r="J43" s="125"/>
      <c r="K43" s="125"/>
      <c r="L43" s="125"/>
      <c r="M43" s="125"/>
      <c r="N43" s="125"/>
      <c r="O43" s="125"/>
      <c r="P43" s="125"/>
      <c r="Q43" s="125"/>
      <c r="R43" s="125"/>
      <c r="S43" s="125"/>
      <c r="T43" s="125"/>
      <c r="U43" s="125"/>
      <c r="V43" s="125"/>
      <c r="W43" s="125"/>
      <c r="X43" s="126"/>
    </row>
    <row r="44" spans="2:24" x14ac:dyDescent="0.25">
      <c r="B44" s="73"/>
      <c r="C44" s="91">
        <v>0</v>
      </c>
      <c r="D44" s="151"/>
      <c r="E44" s="151"/>
      <c r="F44" s="151"/>
      <c r="G44" s="158"/>
      <c r="H44" s="171"/>
      <c r="I44" s="172"/>
      <c r="J44" s="172"/>
      <c r="K44" s="172"/>
      <c r="L44" s="172"/>
      <c r="M44" s="172"/>
      <c r="N44" s="172"/>
      <c r="O44" s="172"/>
      <c r="P44" s="172"/>
      <c r="Q44" s="172"/>
      <c r="R44" s="172"/>
      <c r="S44" s="172"/>
      <c r="T44" s="172"/>
      <c r="U44" s="172"/>
      <c r="V44" s="172"/>
      <c r="W44" s="172"/>
      <c r="X44" s="173"/>
    </row>
    <row r="45" spans="2:24" ht="15.75" thickBot="1" x14ac:dyDescent="0.3">
      <c r="B45" s="73"/>
      <c r="C45" s="92">
        <v>0</v>
      </c>
      <c r="D45" s="151"/>
      <c r="E45" s="151"/>
      <c r="F45" s="151"/>
      <c r="G45" s="158"/>
      <c r="H45" s="174"/>
      <c r="I45" s="175"/>
      <c r="J45" s="175"/>
      <c r="K45" s="175"/>
      <c r="L45" s="175"/>
      <c r="M45" s="175"/>
      <c r="N45" s="175"/>
      <c r="O45" s="175"/>
      <c r="P45" s="175"/>
      <c r="Q45" s="175"/>
      <c r="R45" s="175"/>
      <c r="S45" s="175"/>
      <c r="T45" s="175"/>
      <c r="U45" s="175"/>
      <c r="V45" s="175"/>
      <c r="W45" s="175"/>
      <c r="X45" s="176"/>
    </row>
    <row r="46" spans="2:24" ht="16.5" thickBot="1" x14ac:dyDescent="0.3">
      <c r="B46" s="95" t="s">
        <v>87</v>
      </c>
      <c r="C46" s="96">
        <f>SUM(C36:C45)</f>
        <v>0</v>
      </c>
      <c r="D46" s="93" t="s">
        <v>88</v>
      </c>
      <c r="E46" s="94"/>
      <c r="F46" s="94"/>
    </row>
  </sheetData>
  <mergeCells count="38">
    <mergeCell ref="A3:B5"/>
    <mergeCell ref="G2:H2"/>
    <mergeCell ref="G3:H3"/>
    <mergeCell ref="C3:D5"/>
    <mergeCell ref="K39:L39"/>
    <mergeCell ref="C2:D2"/>
    <mergeCell ref="H44:X45"/>
    <mergeCell ref="P35:R35"/>
    <mergeCell ref="K40:L40"/>
    <mergeCell ref="K41:L41"/>
    <mergeCell ref="N37:Q38"/>
    <mergeCell ref="N39:Q39"/>
    <mergeCell ref="N40:Q40"/>
    <mergeCell ref="N41:Q41"/>
    <mergeCell ref="D44:G44"/>
    <mergeCell ref="D45:G45"/>
    <mergeCell ref="Q11:R11"/>
    <mergeCell ref="D37:G37"/>
    <mergeCell ref="D38:G38"/>
    <mergeCell ref="D39:G39"/>
    <mergeCell ref="D40:G40"/>
    <mergeCell ref="D41:G41"/>
    <mergeCell ref="B32:D32"/>
    <mergeCell ref="B34:G34"/>
    <mergeCell ref="D35:G35"/>
    <mergeCell ref="D36:G36"/>
    <mergeCell ref="I13:K13"/>
    <mergeCell ref="I38:J38"/>
    <mergeCell ref="D43:G43"/>
    <mergeCell ref="R37:R40"/>
    <mergeCell ref="J1:P1"/>
    <mergeCell ref="Q6:S8"/>
    <mergeCell ref="D42:G42"/>
    <mergeCell ref="J30:K30"/>
    <mergeCell ref="J32:K32"/>
    <mergeCell ref="J34:K34"/>
    <mergeCell ref="I37:L37"/>
    <mergeCell ref="K38:L38"/>
  </mergeCells>
  <phoneticPr fontId="10" type="noConversion"/>
  <dataValidations count="1">
    <dataValidation type="list" allowBlank="1" showInputMessage="1" showErrorMessage="1" sqref="B15:B29" xr:uid="{F15AC928-CC7A-4E74-B9C1-4B01E9C723CE}">
      <formula1>$B$8:$B$11</formula1>
    </dataValidation>
  </dataValidations>
  <printOptions horizontalCentered="1"/>
  <pageMargins left="0.1" right="0.1" top="0.05" bottom="0.05" header="0.05" footer="0.05"/>
  <pageSetup scale="59" orientation="landscape" r:id="rId1"/>
  <headerFooter>
    <oddFooter xml:space="preserve">&amp;R5/16/2024 version
</oddFooter>
  </headerFooter>
  <ignoredErrors>
    <ignoredError sqref="H17:H29 H16 J20:J29 I20:I29 K20:K29" unlockedFormula="1"/>
  </ignoredErrors>
  <drawing r:id="rId2"/>
  <tableParts count="2">
    <tablePart r:id="rId3"/>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E30CF0F4-6F87-4B58-BD0D-91971926C306}">
          <x14:formula1>
            <xm:f>Data!$P$25:$P$26</xm:f>
          </x14:formula1>
          <xm:sqref>K38</xm:sqref>
        </x14:dataValidation>
        <x14:dataValidation type="list" allowBlank="1" showInputMessage="1" showErrorMessage="1" xr:uid="{A88F544D-9DEC-4F35-BAB8-689DF7EC6941}">
          <x14:formula1>
            <xm:f>Data!$P$17:$P$19</xm:f>
          </x14:formula1>
          <xm:sqref>B36:B45</xm:sqref>
        </x14:dataValidation>
        <x14:dataValidation type="list" allowBlank="1" showInputMessage="1" showErrorMessage="1" xr:uid="{E0108D65-8053-483B-9BF2-E01394D20001}">
          <x14:formula1>
            <xm:f>Data!$AC$4:$AC$6</xm:f>
          </x14:formula1>
          <xm:sqref>C15:C29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pageSetUpPr fitToPage="1"/>
  </sheetPr>
  <dimension ref="A2:B25"/>
  <sheetViews>
    <sheetView showGridLines="0" workbookViewId="0">
      <selection activeCell="D9" sqref="D9"/>
    </sheetView>
    <sheetView workbookViewId="1"/>
  </sheetViews>
  <sheetFormatPr defaultRowHeight="15" x14ac:dyDescent="0.25"/>
  <cols>
    <col min="1" max="1" width="5.28515625" customWidth="1"/>
    <col min="2" max="2" width="127.42578125" customWidth="1"/>
  </cols>
  <sheetData>
    <row r="2" spans="1:2" ht="18.75" x14ac:dyDescent="0.3">
      <c r="B2" s="2" t="s">
        <v>58</v>
      </c>
    </row>
    <row r="3" spans="1:2" ht="38.65" customHeight="1" x14ac:dyDescent="0.25">
      <c r="B3" s="46" t="s">
        <v>59</v>
      </c>
    </row>
    <row r="4" spans="1:2" x14ac:dyDescent="0.25">
      <c r="A4" s="27"/>
      <c r="B4" s="27"/>
    </row>
    <row r="5" spans="1:2" x14ac:dyDescent="0.25">
      <c r="A5" s="54">
        <v>1</v>
      </c>
      <c r="B5" s="66" t="s">
        <v>72</v>
      </c>
    </row>
    <row r="6" spans="1:2" x14ac:dyDescent="0.25">
      <c r="A6" s="54">
        <v>2</v>
      </c>
      <c r="B6" s="66" t="s">
        <v>44</v>
      </c>
    </row>
    <row r="7" spans="1:2" x14ac:dyDescent="0.25">
      <c r="A7" s="54">
        <v>3</v>
      </c>
      <c r="B7" s="66" t="s">
        <v>45</v>
      </c>
    </row>
    <row r="8" spans="1:2" ht="30" x14ac:dyDescent="0.25">
      <c r="A8" s="54">
        <v>4</v>
      </c>
      <c r="B8" s="67" t="s">
        <v>46</v>
      </c>
    </row>
    <row r="9" spans="1:2" x14ac:dyDescent="0.25">
      <c r="A9" s="54">
        <v>5</v>
      </c>
      <c r="B9" s="68" t="s">
        <v>47</v>
      </c>
    </row>
    <row r="10" spans="1:2" x14ac:dyDescent="0.25">
      <c r="A10" s="54">
        <v>6</v>
      </c>
      <c r="B10" s="69" t="s">
        <v>50</v>
      </c>
    </row>
    <row r="11" spans="1:2" x14ac:dyDescent="0.25">
      <c r="A11" s="54">
        <v>7</v>
      </c>
      <c r="B11" s="70" t="s">
        <v>49</v>
      </c>
    </row>
    <row r="12" spans="1:2" ht="30" x14ac:dyDescent="0.25">
      <c r="A12" s="54">
        <v>8</v>
      </c>
      <c r="B12" s="70" t="s">
        <v>48</v>
      </c>
    </row>
    <row r="13" spans="1:2" x14ac:dyDescent="0.25">
      <c r="A13" s="54">
        <v>9</v>
      </c>
      <c r="B13" s="70" t="s">
        <v>51</v>
      </c>
    </row>
    <row r="14" spans="1:2" x14ac:dyDescent="0.25">
      <c r="A14" s="54">
        <v>10</v>
      </c>
      <c r="B14" s="70" t="s">
        <v>52</v>
      </c>
    </row>
    <row r="15" spans="1:2" ht="45" x14ac:dyDescent="0.25">
      <c r="A15" s="54">
        <v>11</v>
      </c>
      <c r="B15" s="70" t="s">
        <v>53</v>
      </c>
    </row>
    <row r="16" spans="1:2" x14ac:dyDescent="0.25">
      <c r="A16" s="54">
        <v>12</v>
      </c>
      <c r="B16" s="70" t="s">
        <v>54</v>
      </c>
    </row>
    <row r="17" spans="1:2" x14ac:dyDescent="0.25">
      <c r="A17" s="54">
        <v>13</v>
      </c>
      <c r="B17" s="70" t="s">
        <v>104</v>
      </c>
    </row>
    <row r="18" spans="1:2" x14ac:dyDescent="0.25">
      <c r="A18" s="54">
        <v>14</v>
      </c>
      <c r="B18" s="70" t="s">
        <v>55</v>
      </c>
    </row>
    <row r="19" spans="1:2" x14ac:dyDescent="0.25">
      <c r="A19" s="54">
        <v>15</v>
      </c>
      <c r="B19" s="70" t="s">
        <v>56</v>
      </c>
    </row>
    <row r="20" spans="1:2" ht="30" x14ac:dyDescent="0.25">
      <c r="A20" s="54">
        <v>16</v>
      </c>
      <c r="B20" s="70" t="s">
        <v>105</v>
      </c>
    </row>
    <row r="21" spans="1:2" x14ac:dyDescent="0.25">
      <c r="A21" s="54">
        <v>17</v>
      </c>
      <c r="B21" s="70" t="s">
        <v>99</v>
      </c>
    </row>
    <row r="22" spans="1:2" x14ac:dyDescent="0.25">
      <c r="A22" s="54">
        <v>18</v>
      </c>
      <c r="B22" s="70" t="s">
        <v>106</v>
      </c>
    </row>
    <row r="23" spans="1:2" x14ac:dyDescent="0.25">
      <c r="A23" s="54">
        <v>19</v>
      </c>
      <c r="B23" s="70" t="s">
        <v>107</v>
      </c>
    </row>
    <row r="24" spans="1:2" ht="30" x14ac:dyDescent="0.25">
      <c r="A24" s="54">
        <v>20</v>
      </c>
      <c r="B24" s="70" t="s">
        <v>71</v>
      </c>
    </row>
    <row r="25" spans="1:2" ht="30" x14ac:dyDescent="0.25">
      <c r="A25" s="54">
        <v>21</v>
      </c>
      <c r="B25" s="70" t="s">
        <v>57</v>
      </c>
    </row>
  </sheetData>
  <hyperlinks>
    <hyperlink ref="B3" r:id="rId1" display="For conversion rates, refer to OANDA Currency. Converter." xr:uid="{48CC3DB0-73F1-46A6-A897-106603D22C5B}"/>
    <hyperlink ref="B8" r:id="rId2" xr:uid="{1BB95302-997F-4D33-9BC6-1C3753551E8E}"/>
    <hyperlink ref="B9" r:id="rId3" xr:uid="{A9A8AF5F-1738-43E3-AEB5-FDE1A615CB75}"/>
    <hyperlink ref="B10" r:id="rId4" display="5  Search the Dept of State site for the international M&amp;IE per diem rates. Enter the resulting value in column 3 of the Location table." xr:uid="{2B260005-9C62-4F49-B746-F95D3FC7D820}"/>
  </hyperlinks>
  <printOptions horizontalCentered="1"/>
  <pageMargins left="0.18" right="0.18" top="0.5" bottom="0.35" header="0.3" footer="0.3"/>
  <pageSetup scale="78"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D11E-3020-4848-AF5A-DFED3160E278}">
  <dimension ref="A1"/>
  <sheetViews>
    <sheetView workbookViewId="0">
      <selection activeCell="H34" sqref="H34"/>
    </sheetView>
    <sheetView workbookViewId="1"/>
  </sheetViews>
  <sheetFormatPr defaultRowHeight="15" x14ac:dyDescent="0.25"/>
  <sheetData>
    <row r="1" spans="1:1" ht="15.75" x14ac:dyDescent="0.25">
      <c r="A1" s="145" t="s">
        <v>124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D24" sqref="D24"/>
    </sheetView>
    <sheetView workbookViewId="1"/>
  </sheetViews>
  <sheetFormatPr defaultRowHeight="15" x14ac:dyDescent="0.25"/>
  <cols>
    <col min="1" max="1" width="9.28515625" customWidth="1"/>
    <col min="2" max="2" width="49.7109375" customWidth="1"/>
    <col min="3" max="3" width="10.42578125" bestFit="1" customWidth="1"/>
  </cols>
  <sheetData>
    <row r="1" spans="1:3" x14ac:dyDescent="0.25">
      <c r="A1" s="58" t="s">
        <v>60</v>
      </c>
      <c r="B1" s="59" t="s">
        <v>63</v>
      </c>
      <c r="C1" s="53" t="s">
        <v>64</v>
      </c>
    </row>
    <row r="2" spans="1:3" x14ac:dyDescent="0.25">
      <c r="A2" s="55">
        <v>1</v>
      </c>
      <c r="B2" s="54" t="s">
        <v>61</v>
      </c>
      <c r="C2" s="57">
        <v>45236</v>
      </c>
    </row>
    <row r="3" spans="1:3" x14ac:dyDescent="0.25">
      <c r="A3" s="55">
        <v>2</v>
      </c>
      <c r="B3" s="54" t="s">
        <v>62</v>
      </c>
      <c r="C3" s="57">
        <v>45243</v>
      </c>
    </row>
    <row r="4" spans="1:3" x14ac:dyDescent="0.25">
      <c r="A4" s="55">
        <v>3</v>
      </c>
      <c r="B4" s="54" t="s">
        <v>129</v>
      </c>
      <c r="C4" s="57">
        <v>45566</v>
      </c>
    </row>
    <row r="5" spans="1:3" x14ac:dyDescent="0.25">
      <c r="A5" s="55">
        <v>4</v>
      </c>
      <c r="B5" s="54" t="s">
        <v>127</v>
      </c>
      <c r="C5" s="57">
        <v>45664</v>
      </c>
    </row>
    <row r="6" spans="1:3" x14ac:dyDescent="0.25">
      <c r="A6" s="55"/>
      <c r="B6" s="54"/>
      <c r="C6" s="56"/>
    </row>
    <row r="7" spans="1:3" x14ac:dyDescent="0.25">
      <c r="A7" s="55"/>
      <c r="B7" s="54"/>
      <c r="C7" s="56"/>
    </row>
    <row r="8" spans="1:3" x14ac:dyDescent="0.25">
      <c r="A8" s="55"/>
      <c r="B8" s="54"/>
      <c r="C8" s="56"/>
    </row>
    <row r="9" spans="1:3" x14ac:dyDescent="0.25">
      <c r="A9" s="55"/>
      <c r="B9" s="54"/>
      <c r="C9" s="56"/>
    </row>
    <row r="10" spans="1:3" x14ac:dyDescent="0.25">
      <c r="A10" s="55"/>
      <c r="B10" s="54"/>
      <c r="C10" s="56"/>
    </row>
    <row r="11" spans="1:3" x14ac:dyDescent="0.25">
      <c r="A11" s="55"/>
      <c r="B11" s="54"/>
      <c r="C11" s="56"/>
    </row>
    <row r="12" spans="1:3" x14ac:dyDescent="0.25">
      <c r="A12" s="55"/>
      <c r="B12" s="54"/>
      <c r="C12" s="56"/>
    </row>
    <row r="13" spans="1:3" x14ac:dyDescent="0.25">
      <c r="A13" s="55"/>
      <c r="B13" s="54"/>
      <c r="C13" s="56"/>
    </row>
    <row r="14" spans="1:3" x14ac:dyDescent="0.25">
      <c r="A14" s="52"/>
      <c r="B14" s="60"/>
      <c r="C14" s="51"/>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C269"/>
  <sheetViews>
    <sheetView showGridLines="0" topLeftCell="D1" workbookViewId="0">
      <selection activeCell="Y3" sqref="Y3:AA6"/>
    </sheetView>
    <sheetView topLeftCell="D1" workbookViewId="1"/>
  </sheetViews>
  <sheetFormatPr defaultRowHeight="15" x14ac:dyDescent="0.25"/>
  <cols>
    <col min="1" max="1" width="11.7109375" hidden="1" customWidth="1"/>
    <col min="2" max="3" width="0" hidden="1" customWidth="1"/>
    <col min="4" max="4" width="13.7109375" style="24" customWidth="1"/>
    <col min="5" max="7" width="13.28515625" customWidth="1"/>
    <col min="8" max="8" width="13.85546875" customWidth="1"/>
    <col min="10" max="14" width="14.28515625" hidden="1" customWidth="1"/>
    <col min="16" max="16" width="15.140625" customWidth="1"/>
    <col min="21" max="21" width="9.140625" customWidth="1"/>
    <col min="24" max="24" width="15.7109375" customWidth="1"/>
    <col min="25" max="25" width="15" bestFit="1" customWidth="1"/>
    <col min="26" max="26" width="12.140625" customWidth="1"/>
    <col min="27" max="27" width="11.7109375" customWidth="1"/>
    <col min="28" max="28" width="13.28515625" customWidth="1"/>
    <col min="29" max="29" width="21.85546875" bestFit="1" customWidth="1"/>
  </cols>
  <sheetData>
    <row r="1" spans="1:29" ht="15.75" x14ac:dyDescent="0.25">
      <c r="D1" s="25" t="s">
        <v>23</v>
      </c>
      <c r="P1" s="1" t="s">
        <v>78</v>
      </c>
      <c r="X1" t="s">
        <v>26</v>
      </c>
    </row>
    <row r="2" spans="1:29" x14ac:dyDescent="0.25">
      <c r="P2" t="s">
        <v>79</v>
      </c>
      <c r="X2" t="s">
        <v>128</v>
      </c>
    </row>
    <row r="3" spans="1:29" x14ac:dyDescent="0.25">
      <c r="A3" s="3" t="s">
        <v>14</v>
      </c>
      <c r="D3" s="22" t="s">
        <v>11</v>
      </c>
      <c r="E3" s="9" t="s">
        <v>0</v>
      </c>
      <c r="F3" s="9" t="s">
        <v>1</v>
      </c>
      <c r="G3" s="9" t="s">
        <v>2</v>
      </c>
      <c r="H3" s="10" t="s">
        <v>12</v>
      </c>
      <c r="J3" s="4" t="s">
        <v>11</v>
      </c>
      <c r="K3" s="4" t="s">
        <v>0</v>
      </c>
      <c r="L3" s="4" t="s">
        <v>1</v>
      </c>
      <c r="M3" s="4" t="s">
        <v>2</v>
      </c>
      <c r="N3" s="4" t="s">
        <v>12</v>
      </c>
      <c r="P3" s="3" t="s">
        <v>14</v>
      </c>
      <c r="Q3" s="3" t="s">
        <v>20</v>
      </c>
      <c r="R3" s="3" t="s">
        <v>1</v>
      </c>
      <c r="S3" s="3" t="s">
        <v>2</v>
      </c>
      <c r="T3" s="3" t="s">
        <v>19</v>
      </c>
      <c r="U3" s="3" t="s">
        <v>9</v>
      </c>
      <c r="Y3" t="s">
        <v>27</v>
      </c>
      <c r="Z3" t="s">
        <v>31</v>
      </c>
      <c r="AA3" t="s">
        <v>130</v>
      </c>
      <c r="AC3" t="s">
        <v>16</v>
      </c>
    </row>
    <row r="4" spans="1:29" x14ac:dyDescent="0.25">
      <c r="A4" s="3">
        <v>59</v>
      </c>
      <c r="D4" s="23" t="s">
        <v>13</v>
      </c>
      <c r="E4" s="11">
        <v>0.15</v>
      </c>
      <c r="F4" s="11">
        <v>0.25</v>
      </c>
      <c r="G4" s="11">
        <v>0.4</v>
      </c>
      <c r="H4" s="12">
        <v>0.2</v>
      </c>
      <c r="J4" s="4"/>
      <c r="K4" s="7">
        <v>0.15</v>
      </c>
      <c r="L4" s="7">
        <v>0.25</v>
      </c>
      <c r="M4" s="7">
        <v>0.4</v>
      </c>
      <c r="N4" s="7">
        <v>0.2</v>
      </c>
      <c r="P4" s="3">
        <v>68</v>
      </c>
      <c r="Q4" s="75">
        <v>16</v>
      </c>
      <c r="R4" s="75">
        <v>19</v>
      </c>
      <c r="S4" s="75">
        <v>28</v>
      </c>
      <c r="T4" s="75">
        <v>5</v>
      </c>
      <c r="U4" s="144">
        <v>51</v>
      </c>
      <c r="Y4" t="s">
        <v>28</v>
      </c>
      <c r="AC4" t="s">
        <v>9</v>
      </c>
    </row>
    <row r="5" spans="1:29" x14ac:dyDescent="0.25">
      <c r="A5" s="3">
        <v>64</v>
      </c>
      <c r="D5" s="13">
        <v>1</v>
      </c>
      <c r="E5" s="14">
        <v>0</v>
      </c>
      <c r="F5" s="14">
        <v>0</v>
      </c>
      <c r="G5" s="14">
        <v>0</v>
      </c>
      <c r="H5" s="15">
        <v>1</v>
      </c>
      <c r="J5" s="5">
        <v>1</v>
      </c>
      <c r="K5" s="8">
        <f>ROUND(J5*$K$4,0)</f>
        <v>0</v>
      </c>
      <c r="L5" s="6">
        <f>ROUND(J5*$L$4,0)</f>
        <v>0</v>
      </c>
      <c r="M5" s="6">
        <f>ROUND(J5*$M$4,0)</f>
        <v>0</v>
      </c>
      <c r="N5" s="6">
        <f>ROUND(J5*$N$4,0)</f>
        <v>0</v>
      </c>
      <c r="P5" s="3"/>
      <c r="Q5" s="20"/>
      <c r="R5" s="20"/>
      <c r="S5" s="20"/>
      <c r="T5" s="20"/>
      <c r="U5" s="20"/>
      <c r="Y5" t="s">
        <v>29</v>
      </c>
      <c r="AC5" t="s">
        <v>10</v>
      </c>
    </row>
    <row r="6" spans="1:29" x14ac:dyDescent="0.25">
      <c r="A6" s="3">
        <v>69</v>
      </c>
      <c r="D6" s="13">
        <v>2</v>
      </c>
      <c r="E6" s="14">
        <v>0</v>
      </c>
      <c r="F6" s="14">
        <v>0</v>
      </c>
      <c r="G6" s="14">
        <v>1</v>
      </c>
      <c r="H6" s="15">
        <v>1</v>
      </c>
      <c r="J6" s="5">
        <v>2</v>
      </c>
      <c r="K6" s="8">
        <f t="shared" ref="K6:K69" si="0">ROUND(J6*$K$4,0)</f>
        <v>0</v>
      </c>
      <c r="L6" s="6">
        <f t="shared" ref="L6:L69" si="1">ROUND(J6*$L$4,0)</f>
        <v>1</v>
      </c>
      <c r="M6" s="6">
        <f t="shared" ref="M6:M69" si="2">ROUND(J6*$M$4,0)</f>
        <v>1</v>
      </c>
      <c r="N6" s="6">
        <f t="shared" ref="N6:N69" si="3">ROUND(J6*$N$4,0)</f>
        <v>0</v>
      </c>
      <c r="P6" s="3"/>
      <c r="Q6" s="19"/>
      <c r="R6" s="19"/>
      <c r="S6" s="19"/>
      <c r="T6" s="19"/>
      <c r="U6" s="19"/>
      <c r="Y6" t="s">
        <v>30</v>
      </c>
      <c r="Z6">
        <v>0.67</v>
      </c>
      <c r="AA6">
        <v>0.7</v>
      </c>
      <c r="AC6" t="s">
        <v>33</v>
      </c>
    </row>
    <row r="7" spans="1:29" x14ac:dyDescent="0.25">
      <c r="A7" s="3">
        <v>74</v>
      </c>
      <c r="D7" s="13">
        <v>3</v>
      </c>
      <c r="E7" s="14">
        <v>0</v>
      </c>
      <c r="F7" s="14">
        <v>1</v>
      </c>
      <c r="G7" s="14">
        <v>1</v>
      </c>
      <c r="H7" s="15">
        <v>1</v>
      </c>
      <c r="J7" s="5">
        <v>3</v>
      </c>
      <c r="K7" s="8">
        <f t="shared" si="0"/>
        <v>0</v>
      </c>
      <c r="L7" s="6">
        <f t="shared" si="1"/>
        <v>1</v>
      </c>
      <c r="M7" s="6">
        <f t="shared" si="2"/>
        <v>1</v>
      </c>
      <c r="N7" s="6">
        <f t="shared" si="3"/>
        <v>1</v>
      </c>
      <c r="P7" s="3"/>
      <c r="Q7" s="20"/>
      <c r="R7" s="20"/>
      <c r="S7" s="20"/>
      <c r="T7" s="20"/>
      <c r="U7" s="20"/>
    </row>
    <row r="8" spans="1:29" x14ac:dyDescent="0.25">
      <c r="A8" s="3">
        <v>79</v>
      </c>
      <c r="D8" s="13">
        <v>4</v>
      </c>
      <c r="E8" s="14">
        <v>1</v>
      </c>
      <c r="F8" s="14">
        <v>1</v>
      </c>
      <c r="G8" s="14">
        <v>1</v>
      </c>
      <c r="H8" s="15">
        <v>1</v>
      </c>
      <c r="J8" s="5">
        <v>4</v>
      </c>
      <c r="K8" s="8">
        <f t="shared" si="0"/>
        <v>1</v>
      </c>
      <c r="L8" s="6">
        <f t="shared" si="1"/>
        <v>1</v>
      </c>
      <c r="M8" s="6">
        <f t="shared" si="2"/>
        <v>2</v>
      </c>
      <c r="N8" s="6">
        <f t="shared" si="3"/>
        <v>1</v>
      </c>
      <c r="P8" s="3"/>
      <c r="Q8" s="19"/>
      <c r="R8" s="19"/>
      <c r="S8" s="19"/>
      <c r="T8" s="19"/>
      <c r="U8" s="19"/>
    </row>
    <row r="9" spans="1:29" x14ac:dyDescent="0.25">
      <c r="D9" s="13">
        <v>5</v>
      </c>
      <c r="E9" s="14">
        <v>1</v>
      </c>
      <c r="F9" s="14">
        <v>1</v>
      </c>
      <c r="G9" s="14">
        <v>2</v>
      </c>
      <c r="H9" s="15">
        <v>1</v>
      </c>
      <c r="J9" s="5">
        <v>5</v>
      </c>
      <c r="K9" s="8">
        <f t="shared" si="0"/>
        <v>1</v>
      </c>
      <c r="L9" s="6">
        <f t="shared" si="1"/>
        <v>1</v>
      </c>
      <c r="M9" s="6">
        <f t="shared" si="2"/>
        <v>2</v>
      </c>
      <c r="N9" s="6">
        <f t="shared" si="3"/>
        <v>1</v>
      </c>
      <c r="P9" s="3"/>
      <c r="Q9" s="3"/>
      <c r="R9" s="3"/>
      <c r="S9" s="3"/>
      <c r="T9" s="3"/>
      <c r="U9" s="3"/>
    </row>
    <row r="10" spans="1:29" x14ac:dyDescent="0.25">
      <c r="D10" s="13">
        <v>6</v>
      </c>
      <c r="E10" s="14">
        <v>1</v>
      </c>
      <c r="F10" s="14">
        <v>2</v>
      </c>
      <c r="G10" s="14">
        <v>2</v>
      </c>
      <c r="H10" s="15">
        <v>1</v>
      </c>
      <c r="J10" s="5">
        <v>6</v>
      </c>
      <c r="K10" s="8">
        <f t="shared" si="0"/>
        <v>1</v>
      </c>
      <c r="L10" s="6">
        <f t="shared" si="1"/>
        <v>2</v>
      </c>
      <c r="M10" s="6">
        <f t="shared" si="2"/>
        <v>2</v>
      </c>
      <c r="N10" s="6">
        <f t="shared" si="3"/>
        <v>1</v>
      </c>
    </row>
    <row r="11" spans="1:29" x14ac:dyDescent="0.25">
      <c r="D11" s="13">
        <v>7</v>
      </c>
      <c r="E11" s="14">
        <v>1</v>
      </c>
      <c r="F11" s="14">
        <v>2</v>
      </c>
      <c r="G11" s="14">
        <v>3</v>
      </c>
      <c r="H11" s="15">
        <v>1</v>
      </c>
      <c r="J11" s="5">
        <v>7</v>
      </c>
      <c r="K11" s="8">
        <f t="shared" si="0"/>
        <v>1</v>
      </c>
      <c r="L11" s="6">
        <f t="shared" si="1"/>
        <v>2</v>
      </c>
      <c r="M11" s="6">
        <f t="shared" si="2"/>
        <v>3</v>
      </c>
      <c r="N11" s="6">
        <f t="shared" si="3"/>
        <v>1</v>
      </c>
    </row>
    <row r="12" spans="1:29" x14ac:dyDescent="0.25">
      <c r="D12" s="13">
        <v>8</v>
      </c>
      <c r="E12" s="14">
        <v>1</v>
      </c>
      <c r="F12" s="14">
        <v>2</v>
      </c>
      <c r="G12" s="14">
        <v>3</v>
      </c>
      <c r="H12" s="15">
        <v>2</v>
      </c>
      <c r="J12" s="5">
        <v>8</v>
      </c>
      <c r="K12" s="8">
        <f t="shared" si="0"/>
        <v>1</v>
      </c>
      <c r="L12" s="6">
        <f t="shared" si="1"/>
        <v>2</v>
      </c>
      <c r="M12" s="6">
        <f t="shared" si="2"/>
        <v>3</v>
      </c>
      <c r="N12" s="6">
        <f t="shared" si="3"/>
        <v>2</v>
      </c>
    </row>
    <row r="13" spans="1:29" x14ac:dyDescent="0.25">
      <c r="D13" s="13">
        <v>9</v>
      </c>
      <c r="E13" s="14">
        <v>1</v>
      </c>
      <c r="F13" s="14">
        <v>2</v>
      </c>
      <c r="G13" s="14">
        <v>4</v>
      </c>
      <c r="H13" s="15">
        <v>2</v>
      </c>
      <c r="J13" s="5">
        <v>9</v>
      </c>
      <c r="K13" s="8">
        <f t="shared" si="0"/>
        <v>1</v>
      </c>
      <c r="L13" s="6">
        <f t="shared" si="1"/>
        <v>2</v>
      </c>
      <c r="M13" s="6">
        <f t="shared" si="2"/>
        <v>4</v>
      </c>
      <c r="N13" s="6">
        <f t="shared" si="3"/>
        <v>2</v>
      </c>
    </row>
    <row r="14" spans="1:29" x14ac:dyDescent="0.25">
      <c r="D14" s="13">
        <v>10</v>
      </c>
      <c r="E14" s="14">
        <v>2</v>
      </c>
      <c r="F14" s="14">
        <v>2</v>
      </c>
      <c r="G14" s="14">
        <v>4</v>
      </c>
      <c r="H14" s="15">
        <v>2</v>
      </c>
      <c r="J14" s="5">
        <v>10</v>
      </c>
      <c r="K14" s="8">
        <f t="shared" si="0"/>
        <v>2</v>
      </c>
      <c r="L14" s="6">
        <f t="shared" si="1"/>
        <v>3</v>
      </c>
      <c r="M14" s="6">
        <f t="shared" si="2"/>
        <v>4</v>
      </c>
      <c r="N14" s="6">
        <f t="shared" si="3"/>
        <v>2</v>
      </c>
      <c r="P14" s="1" t="s">
        <v>69</v>
      </c>
    </row>
    <row r="15" spans="1:29" x14ac:dyDescent="0.25">
      <c r="D15" s="13">
        <v>11</v>
      </c>
      <c r="E15" s="14">
        <v>2</v>
      </c>
      <c r="F15" s="14">
        <v>3</v>
      </c>
      <c r="G15" s="14">
        <v>4</v>
      </c>
      <c r="H15" s="15">
        <v>2</v>
      </c>
      <c r="J15" s="5">
        <v>11</v>
      </c>
      <c r="K15" s="8">
        <f t="shared" si="0"/>
        <v>2</v>
      </c>
      <c r="L15" s="6">
        <f t="shared" si="1"/>
        <v>3</v>
      </c>
      <c r="M15" s="6">
        <f t="shared" si="2"/>
        <v>4</v>
      </c>
      <c r="N15" s="6">
        <f t="shared" si="3"/>
        <v>2</v>
      </c>
    </row>
    <row r="16" spans="1:29" x14ac:dyDescent="0.25">
      <c r="D16" s="13">
        <v>12</v>
      </c>
      <c r="E16" s="14">
        <v>2</v>
      </c>
      <c r="F16" s="14">
        <v>3</v>
      </c>
      <c r="G16" s="14">
        <v>5</v>
      </c>
      <c r="H16" s="15">
        <v>2</v>
      </c>
      <c r="J16" s="5">
        <v>12</v>
      </c>
      <c r="K16" s="8">
        <f t="shared" si="0"/>
        <v>2</v>
      </c>
      <c r="L16" s="6">
        <f t="shared" si="1"/>
        <v>3</v>
      </c>
      <c r="M16" s="6">
        <f t="shared" si="2"/>
        <v>5</v>
      </c>
      <c r="N16" s="6">
        <f t="shared" si="3"/>
        <v>2</v>
      </c>
      <c r="P16" t="s">
        <v>70</v>
      </c>
    </row>
    <row r="17" spans="4:16" x14ac:dyDescent="0.25">
      <c r="D17" s="13">
        <v>13</v>
      </c>
      <c r="E17" s="14">
        <v>2</v>
      </c>
      <c r="F17" s="14">
        <v>3</v>
      </c>
      <c r="G17" s="14">
        <v>5</v>
      </c>
      <c r="H17" s="15">
        <v>3</v>
      </c>
      <c r="J17" s="5">
        <v>13</v>
      </c>
      <c r="K17" s="8">
        <f t="shared" si="0"/>
        <v>2</v>
      </c>
      <c r="L17" s="6">
        <f t="shared" si="1"/>
        <v>3</v>
      </c>
      <c r="M17" s="6">
        <f t="shared" si="2"/>
        <v>5</v>
      </c>
      <c r="N17" s="6">
        <f t="shared" si="3"/>
        <v>3</v>
      </c>
      <c r="P17" t="s">
        <v>67</v>
      </c>
    </row>
    <row r="18" spans="4:16" x14ac:dyDescent="0.25">
      <c r="D18" s="13">
        <v>14</v>
      </c>
      <c r="E18" s="14">
        <v>2</v>
      </c>
      <c r="F18" s="14">
        <v>4</v>
      </c>
      <c r="G18" s="14">
        <v>5</v>
      </c>
      <c r="H18" s="15">
        <v>3</v>
      </c>
      <c r="J18" s="5">
        <v>14</v>
      </c>
      <c r="K18" s="8">
        <f t="shared" si="0"/>
        <v>2</v>
      </c>
      <c r="L18" s="6">
        <f t="shared" si="1"/>
        <v>4</v>
      </c>
      <c r="M18" s="6">
        <f t="shared" si="2"/>
        <v>6</v>
      </c>
      <c r="N18" s="6">
        <f t="shared" si="3"/>
        <v>3</v>
      </c>
      <c r="P18" t="s">
        <v>66</v>
      </c>
    </row>
    <row r="19" spans="4:16" x14ac:dyDescent="0.25">
      <c r="D19" s="13">
        <v>15</v>
      </c>
      <c r="E19" s="14">
        <v>2</v>
      </c>
      <c r="F19" s="14">
        <v>4</v>
      </c>
      <c r="G19" s="14">
        <v>6</v>
      </c>
      <c r="H19" s="15">
        <v>3</v>
      </c>
      <c r="J19" s="5">
        <v>15</v>
      </c>
      <c r="K19" s="8">
        <f t="shared" si="0"/>
        <v>2</v>
      </c>
      <c r="L19" s="6">
        <f t="shared" si="1"/>
        <v>4</v>
      </c>
      <c r="M19" s="6">
        <f t="shared" si="2"/>
        <v>6</v>
      </c>
      <c r="N19" s="6">
        <f t="shared" si="3"/>
        <v>3</v>
      </c>
      <c r="P19" t="s">
        <v>68</v>
      </c>
    </row>
    <row r="20" spans="4:16" x14ac:dyDescent="0.25">
      <c r="D20" s="13">
        <v>16</v>
      </c>
      <c r="E20" s="14">
        <v>2</v>
      </c>
      <c r="F20" s="14">
        <v>4</v>
      </c>
      <c r="G20" s="14">
        <v>7</v>
      </c>
      <c r="H20" s="15">
        <v>3</v>
      </c>
      <c r="J20" s="5">
        <v>16</v>
      </c>
      <c r="K20" s="8">
        <f t="shared" si="0"/>
        <v>2</v>
      </c>
      <c r="L20" s="6">
        <f t="shared" si="1"/>
        <v>4</v>
      </c>
      <c r="M20" s="6">
        <f t="shared" si="2"/>
        <v>6</v>
      </c>
      <c r="N20" s="6">
        <f t="shared" si="3"/>
        <v>3</v>
      </c>
    </row>
    <row r="21" spans="4:16" x14ac:dyDescent="0.25">
      <c r="D21" s="13">
        <v>17</v>
      </c>
      <c r="E21" s="14">
        <v>3</v>
      </c>
      <c r="F21" s="14">
        <v>4</v>
      </c>
      <c r="G21" s="14">
        <v>7</v>
      </c>
      <c r="H21" s="15">
        <v>3</v>
      </c>
      <c r="J21" s="5">
        <v>17</v>
      </c>
      <c r="K21" s="8">
        <f t="shared" si="0"/>
        <v>3</v>
      </c>
      <c r="L21" s="6">
        <f t="shared" si="1"/>
        <v>4</v>
      </c>
      <c r="M21" s="6">
        <f t="shared" si="2"/>
        <v>7</v>
      </c>
      <c r="N21" s="6">
        <f t="shared" si="3"/>
        <v>3</v>
      </c>
    </row>
    <row r="22" spans="4:16" x14ac:dyDescent="0.25">
      <c r="D22" s="13">
        <v>18</v>
      </c>
      <c r="E22" s="14">
        <v>3</v>
      </c>
      <c r="F22" s="14">
        <v>5</v>
      </c>
      <c r="G22" s="14">
        <v>7</v>
      </c>
      <c r="H22" s="15">
        <v>3</v>
      </c>
      <c r="J22" s="5">
        <v>18</v>
      </c>
      <c r="K22" s="8">
        <f t="shared" si="0"/>
        <v>3</v>
      </c>
      <c r="L22" s="6">
        <f t="shared" si="1"/>
        <v>5</v>
      </c>
      <c r="M22" s="6">
        <f t="shared" si="2"/>
        <v>7</v>
      </c>
      <c r="N22" s="6">
        <f t="shared" si="3"/>
        <v>4</v>
      </c>
    </row>
    <row r="23" spans="4:16" x14ac:dyDescent="0.25">
      <c r="D23" s="13">
        <v>19</v>
      </c>
      <c r="E23" s="14">
        <v>3</v>
      </c>
      <c r="F23" s="14">
        <v>5</v>
      </c>
      <c r="G23" s="14">
        <v>8</v>
      </c>
      <c r="H23" s="15">
        <v>3</v>
      </c>
      <c r="J23" s="5">
        <v>19</v>
      </c>
      <c r="K23" s="8">
        <f t="shared" si="0"/>
        <v>3</v>
      </c>
      <c r="L23" s="6">
        <f t="shared" si="1"/>
        <v>5</v>
      </c>
      <c r="M23" s="6">
        <f t="shared" si="2"/>
        <v>8</v>
      </c>
      <c r="N23" s="6">
        <f t="shared" si="3"/>
        <v>4</v>
      </c>
      <c r="P23" t="s">
        <v>111</v>
      </c>
    </row>
    <row r="24" spans="4:16" x14ac:dyDescent="0.25">
      <c r="D24" s="13">
        <v>20</v>
      </c>
      <c r="E24" s="14">
        <v>3</v>
      </c>
      <c r="F24" s="14">
        <v>5</v>
      </c>
      <c r="G24" s="14">
        <v>8</v>
      </c>
      <c r="H24" s="15">
        <v>4</v>
      </c>
      <c r="J24" s="5">
        <v>20</v>
      </c>
      <c r="K24" s="8">
        <f t="shared" si="0"/>
        <v>3</v>
      </c>
      <c r="L24" s="6">
        <f t="shared" si="1"/>
        <v>5</v>
      </c>
      <c r="M24" s="6">
        <f t="shared" si="2"/>
        <v>8</v>
      </c>
      <c r="N24" s="6">
        <f t="shared" si="3"/>
        <v>4</v>
      </c>
    </row>
    <row r="25" spans="4:16" x14ac:dyDescent="0.25">
      <c r="D25" s="13">
        <v>21</v>
      </c>
      <c r="E25" s="14">
        <v>3</v>
      </c>
      <c r="F25" s="14">
        <v>5</v>
      </c>
      <c r="G25" s="14">
        <v>9</v>
      </c>
      <c r="H25" s="15">
        <v>4</v>
      </c>
      <c r="J25" s="5">
        <v>21</v>
      </c>
      <c r="K25" s="8">
        <f t="shared" si="0"/>
        <v>3</v>
      </c>
      <c r="L25" s="6">
        <f t="shared" si="1"/>
        <v>5</v>
      </c>
      <c r="M25" s="6">
        <f t="shared" si="2"/>
        <v>8</v>
      </c>
      <c r="N25" s="6">
        <f t="shared" si="3"/>
        <v>4</v>
      </c>
      <c r="P25" t="s">
        <v>110</v>
      </c>
    </row>
    <row r="26" spans="4:16" x14ac:dyDescent="0.25">
      <c r="D26" s="13">
        <v>22</v>
      </c>
      <c r="E26" s="14">
        <v>3</v>
      </c>
      <c r="F26" s="14">
        <v>6</v>
      </c>
      <c r="G26" s="14">
        <v>9</v>
      </c>
      <c r="H26" s="15">
        <v>4</v>
      </c>
      <c r="J26" s="5">
        <v>22</v>
      </c>
      <c r="K26" s="8">
        <f t="shared" si="0"/>
        <v>3</v>
      </c>
      <c r="L26" s="6">
        <f t="shared" si="1"/>
        <v>6</v>
      </c>
      <c r="M26" s="6">
        <f t="shared" si="2"/>
        <v>9</v>
      </c>
      <c r="N26" s="6">
        <f t="shared" si="3"/>
        <v>4</v>
      </c>
      <c r="P26" t="s">
        <v>112</v>
      </c>
    </row>
    <row r="27" spans="4:16" x14ac:dyDescent="0.25">
      <c r="D27" s="13">
        <v>23</v>
      </c>
      <c r="E27" s="14">
        <v>3</v>
      </c>
      <c r="F27" s="14">
        <v>6</v>
      </c>
      <c r="G27" s="14">
        <v>9</v>
      </c>
      <c r="H27" s="15">
        <v>5</v>
      </c>
      <c r="J27" s="5">
        <v>23</v>
      </c>
      <c r="K27" s="8">
        <f t="shared" si="0"/>
        <v>3</v>
      </c>
      <c r="L27" s="6">
        <f t="shared" si="1"/>
        <v>6</v>
      </c>
      <c r="M27" s="6">
        <f t="shared" si="2"/>
        <v>9</v>
      </c>
      <c r="N27" s="6">
        <f t="shared" si="3"/>
        <v>5</v>
      </c>
    </row>
    <row r="28" spans="4:16" x14ac:dyDescent="0.25">
      <c r="D28" s="13">
        <v>24</v>
      </c>
      <c r="E28" s="14">
        <v>4</v>
      </c>
      <c r="F28" s="14">
        <v>6</v>
      </c>
      <c r="G28" s="14">
        <v>9</v>
      </c>
      <c r="H28" s="15">
        <v>5</v>
      </c>
      <c r="J28" s="5">
        <v>24</v>
      </c>
      <c r="K28" s="8">
        <f t="shared" si="0"/>
        <v>4</v>
      </c>
      <c r="L28" s="6">
        <f t="shared" si="1"/>
        <v>6</v>
      </c>
      <c r="M28" s="6">
        <f t="shared" si="2"/>
        <v>10</v>
      </c>
      <c r="N28" s="6">
        <f t="shared" si="3"/>
        <v>5</v>
      </c>
    </row>
    <row r="29" spans="4:16" x14ac:dyDescent="0.25">
      <c r="D29" s="13">
        <v>25</v>
      </c>
      <c r="E29" s="14">
        <v>4</v>
      </c>
      <c r="F29" s="14">
        <v>6</v>
      </c>
      <c r="G29" s="14">
        <v>10</v>
      </c>
      <c r="H29" s="15">
        <v>5</v>
      </c>
      <c r="J29" s="5">
        <v>25</v>
      </c>
      <c r="K29" s="8">
        <f t="shared" si="0"/>
        <v>4</v>
      </c>
      <c r="L29" s="6">
        <f t="shared" si="1"/>
        <v>6</v>
      </c>
      <c r="M29" s="6">
        <f t="shared" si="2"/>
        <v>10</v>
      </c>
      <c r="N29" s="6">
        <f t="shared" si="3"/>
        <v>5</v>
      </c>
    </row>
    <row r="30" spans="4:16" x14ac:dyDescent="0.25">
      <c r="D30" s="13">
        <v>26</v>
      </c>
      <c r="E30" s="14">
        <v>4</v>
      </c>
      <c r="F30" s="14">
        <v>7</v>
      </c>
      <c r="G30" s="14">
        <v>11</v>
      </c>
      <c r="H30" s="15">
        <v>5</v>
      </c>
      <c r="J30" s="5">
        <v>26</v>
      </c>
      <c r="K30" s="8">
        <f t="shared" si="0"/>
        <v>4</v>
      </c>
      <c r="L30" s="6">
        <f t="shared" si="1"/>
        <v>7</v>
      </c>
      <c r="M30" s="6">
        <f t="shared" si="2"/>
        <v>10</v>
      </c>
      <c r="N30" s="6">
        <f t="shared" si="3"/>
        <v>5</v>
      </c>
    </row>
    <row r="31" spans="4:16" x14ac:dyDescent="0.25">
      <c r="D31" s="13">
        <v>27</v>
      </c>
      <c r="E31" s="14">
        <v>4</v>
      </c>
      <c r="F31" s="14">
        <v>7</v>
      </c>
      <c r="G31" s="14">
        <v>11</v>
      </c>
      <c r="H31" s="15">
        <v>5</v>
      </c>
      <c r="J31" s="5">
        <v>27</v>
      </c>
      <c r="K31" s="8">
        <f t="shared" si="0"/>
        <v>4</v>
      </c>
      <c r="L31" s="6">
        <f t="shared" si="1"/>
        <v>7</v>
      </c>
      <c r="M31" s="6">
        <f t="shared" si="2"/>
        <v>11</v>
      </c>
      <c r="N31" s="6">
        <f t="shared" si="3"/>
        <v>5</v>
      </c>
    </row>
    <row r="32" spans="4:16" x14ac:dyDescent="0.25">
      <c r="D32" s="13">
        <v>28</v>
      </c>
      <c r="E32" s="14">
        <v>4</v>
      </c>
      <c r="F32" s="14">
        <v>7</v>
      </c>
      <c r="G32" s="14">
        <v>11</v>
      </c>
      <c r="H32" s="15">
        <v>6</v>
      </c>
      <c r="J32" s="5">
        <v>28</v>
      </c>
      <c r="K32" s="8">
        <f t="shared" si="0"/>
        <v>4</v>
      </c>
      <c r="L32" s="6">
        <f t="shared" si="1"/>
        <v>7</v>
      </c>
      <c r="M32" s="6">
        <f t="shared" si="2"/>
        <v>11</v>
      </c>
      <c r="N32" s="6">
        <f t="shared" si="3"/>
        <v>6</v>
      </c>
    </row>
    <row r="33" spans="4:14" x14ac:dyDescent="0.25">
      <c r="D33" s="13">
        <v>29</v>
      </c>
      <c r="E33" s="14">
        <v>4</v>
      </c>
      <c r="F33" s="14">
        <v>7</v>
      </c>
      <c r="G33" s="14">
        <v>12</v>
      </c>
      <c r="H33" s="15">
        <v>6</v>
      </c>
      <c r="J33" s="5">
        <v>29</v>
      </c>
      <c r="K33" s="8">
        <f t="shared" si="0"/>
        <v>4</v>
      </c>
      <c r="L33" s="6">
        <f t="shared" si="1"/>
        <v>7</v>
      </c>
      <c r="M33" s="6">
        <f t="shared" si="2"/>
        <v>12</v>
      </c>
      <c r="N33" s="6">
        <f t="shared" si="3"/>
        <v>6</v>
      </c>
    </row>
    <row r="34" spans="4:14" x14ac:dyDescent="0.25">
      <c r="D34" s="13">
        <v>30</v>
      </c>
      <c r="E34" s="14">
        <v>5</v>
      </c>
      <c r="F34" s="14">
        <v>7</v>
      </c>
      <c r="G34" s="14">
        <v>12</v>
      </c>
      <c r="H34" s="15">
        <v>6</v>
      </c>
      <c r="J34" s="5">
        <v>30</v>
      </c>
      <c r="K34" s="8">
        <f t="shared" si="0"/>
        <v>5</v>
      </c>
      <c r="L34" s="6">
        <f t="shared" si="1"/>
        <v>8</v>
      </c>
      <c r="M34" s="6">
        <f t="shared" si="2"/>
        <v>12</v>
      </c>
      <c r="N34" s="6">
        <f t="shared" si="3"/>
        <v>6</v>
      </c>
    </row>
    <row r="35" spans="4:14" x14ac:dyDescent="0.25">
      <c r="D35" s="13">
        <v>31</v>
      </c>
      <c r="E35" s="14">
        <v>5</v>
      </c>
      <c r="F35" s="14">
        <v>8</v>
      </c>
      <c r="G35" s="14">
        <v>12</v>
      </c>
      <c r="H35" s="15">
        <v>6</v>
      </c>
      <c r="J35" s="5">
        <v>31</v>
      </c>
      <c r="K35" s="8">
        <f t="shared" si="0"/>
        <v>5</v>
      </c>
      <c r="L35" s="6">
        <f t="shared" si="1"/>
        <v>8</v>
      </c>
      <c r="M35" s="6">
        <f t="shared" si="2"/>
        <v>12</v>
      </c>
      <c r="N35" s="6">
        <f t="shared" si="3"/>
        <v>6</v>
      </c>
    </row>
    <row r="36" spans="4:14" x14ac:dyDescent="0.25">
      <c r="D36" s="13">
        <v>32</v>
      </c>
      <c r="E36" s="14">
        <v>5</v>
      </c>
      <c r="F36" s="14">
        <v>8</v>
      </c>
      <c r="G36" s="14">
        <v>13</v>
      </c>
      <c r="H36" s="15">
        <v>6</v>
      </c>
      <c r="J36" s="5">
        <v>32</v>
      </c>
      <c r="K36" s="8">
        <f t="shared" si="0"/>
        <v>5</v>
      </c>
      <c r="L36" s="6">
        <f t="shared" si="1"/>
        <v>8</v>
      </c>
      <c r="M36" s="6">
        <f t="shared" si="2"/>
        <v>13</v>
      </c>
      <c r="N36" s="6">
        <f t="shared" si="3"/>
        <v>6</v>
      </c>
    </row>
    <row r="37" spans="4:14" x14ac:dyDescent="0.25">
      <c r="D37" s="13">
        <v>33</v>
      </c>
      <c r="E37" s="14">
        <v>5</v>
      </c>
      <c r="F37" s="14">
        <v>8</v>
      </c>
      <c r="G37" s="14">
        <v>13</v>
      </c>
      <c r="H37" s="15">
        <v>7</v>
      </c>
      <c r="J37" s="5">
        <v>33</v>
      </c>
      <c r="K37" s="8">
        <f t="shared" si="0"/>
        <v>5</v>
      </c>
      <c r="L37" s="6">
        <f t="shared" si="1"/>
        <v>8</v>
      </c>
      <c r="M37" s="6">
        <f t="shared" si="2"/>
        <v>13</v>
      </c>
      <c r="N37" s="6">
        <f t="shared" si="3"/>
        <v>7</v>
      </c>
    </row>
    <row r="38" spans="4:14" x14ac:dyDescent="0.25">
      <c r="D38" s="13">
        <v>34</v>
      </c>
      <c r="E38" s="14">
        <v>5</v>
      </c>
      <c r="F38" s="14">
        <v>9</v>
      </c>
      <c r="G38" s="14">
        <v>13</v>
      </c>
      <c r="H38" s="15">
        <v>7</v>
      </c>
      <c r="J38" s="5">
        <v>34</v>
      </c>
      <c r="K38" s="8">
        <f t="shared" si="0"/>
        <v>5</v>
      </c>
      <c r="L38" s="6">
        <f t="shared" si="1"/>
        <v>9</v>
      </c>
      <c r="M38" s="6">
        <f t="shared" si="2"/>
        <v>14</v>
      </c>
      <c r="N38" s="6">
        <f t="shared" si="3"/>
        <v>7</v>
      </c>
    </row>
    <row r="39" spans="4:14" x14ac:dyDescent="0.25">
      <c r="D39" s="13">
        <v>35</v>
      </c>
      <c r="E39" s="14">
        <v>5</v>
      </c>
      <c r="F39" s="14">
        <v>9</v>
      </c>
      <c r="G39" s="14">
        <v>14</v>
      </c>
      <c r="H39" s="15">
        <v>7</v>
      </c>
      <c r="J39" s="5">
        <v>35</v>
      </c>
      <c r="K39" s="8">
        <f t="shared" si="0"/>
        <v>5</v>
      </c>
      <c r="L39" s="6">
        <f t="shared" si="1"/>
        <v>9</v>
      </c>
      <c r="M39" s="6">
        <f t="shared" si="2"/>
        <v>14</v>
      </c>
      <c r="N39" s="6">
        <f t="shared" si="3"/>
        <v>7</v>
      </c>
    </row>
    <row r="40" spans="4:14" x14ac:dyDescent="0.25">
      <c r="D40" s="13">
        <v>36</v>
      </c>
      <c r="E40" s="14">
        <v>5</v>
      </c>
      <c r="F40" s="14">
        <v>9</v>
      </c>
      <c r="G40" s="14">
        <v>15</v>
      </c>
      <c r="H40" s="15">
        <v>7</v>
      </c>
      <c r="J40" s="5">
        <v>36</v>
      </c>
      <c r="K40" s="8">
        <f t="shared" si="0"/>
        <v>5</v>
      </c>
      <c r="L40" s="6">
        <f t="shared" si="1"/>
        <v>9</v>
      </c>
      <c r="M40" s="6">
        <f t="shared" si="2"/>
        <v>14</v>
      </c>
      <c r="N40" s="6">
        <f t="shared" si="3"/>
        <v>7</v>
      </c>
    </row>
    <row r="41" spans="4:14" x14ac:dyDescent="0.25">
      <c r="D41" s="13">
        <v>37</v>
      </c>
      <c r="E41" s="14">
        <v>6</v>
      </c>
      <c r="F41" s="14">
        <v>9</v>
      </c>
      <c r="G41" s="14">
        <v>15</v>
      </c>
      <c r="H41" s="15">
        <v>7</v>
      </c>
      <c r="J41" s="5">
        <v>37</v>
      </c>
      <c r="K41" s="8">
        <f t="shared" si="0"/>
        <v>6</v>
      </c>
      <c r="L41" s="6">
        <f t="shared" si="1"/>
        <v>9</v>
      </c>
      <c r="M41" s="6">
        <f t="shared" si="2"/>
        <v>15</v>
      </c>
      <c r="N41" s="6">
        <f t="shared" si="3"/>
        <v>7</v>
      </c>
    </row>
    <row r="42" spans="4:14" x14ac:dyDescent="0.25">
      <c r="D42" s="13">
        <v>38</v>
      </c>
      <c r="E42" s="14">
        <v>6</v>
      </c>
      <c r="F42" s="14">
        <v>10</v>
      </c>
      <c r="G42" s="14">
        <v>15</v>
      </c>
      <c r="H42" s="15">
        <v>7</v>
      </c>
      <c r="J42" s="5">
        <v>38</v>
      </c>
      <c r="K42" s="8">
        <f t="shared" si="0"/>
        <v>6</v>
      </c>
      <c r="L42" s="6">
        <f t="shared" si="1"/>
        <v>10</v>
      </c>
      <c r="M42" s="6">
        <f t="shared" si="2"/>
        <v>15</v>
      </c>
      <c r="N42" s="6">
        <f t="shared" si="3"/>
        <v>8</v>
      </c>
    </row>
    <row r="43" spans="4:14" x14ac:dyDescent="0.25">
      <c r="D43" s="13">
        <v>39</v>
      </c>
      <c r="E43" s="14">
        <v>6</v>
      </c>
      <c r="F43" s="14">
        <v>10</v>
      </c>
      <c r="G43" s="14">
        <v>16</v>
      </c>
      <c r="H43" s="15">
        <v>7</v>
      </c>
      <c r="J43" s="5">
        <v>39</v>
      </c>
      <c r="K43" s="8">
        <f t="shared" si="0"/>
        <v>6</v>
      </c>
      <c r="L43" s="6">
        <f t="shared" si="1"/>
        <v>10</v>
      </c>
      <c r="M43" s="6">
        <f t="shared" si="2"/>
        <v>16</v>
      </c>
      <c r="N43" s="6">
        <f t="shared" si="3"/>
        <v>8</v>
      </c>
    </row>
    <row r="44" spans="4:14" x14ac:dyDescent="0.25">
      <c r="D44" s="13">
        <v>40</v>
      </c>
      <c r="E44" s="14">
        <v>6</v>
      </c>
      <c r="F44" s="14">
        <v>10</v>
      </c>
      <c r="G44" s="14">
        <v>16</v>
      </c>
      <c r="H44" s="15">
        <v>8</v>
      </c>
      <c r="J44" s="5">
        <v>40</v>
      </c>
      <c r="K44" s="8">
        <f t="shared" si="0"/>
        <v>6</v>
      </c>
      <c r="L44" s="6">
        <f t="shared" si="1"/>
        <v>10</v>
      </c>
      <c r="M44" s="6">
        <f t="shared" si="2"/>
        <v>16</v>
      </c>
      <c r="N44" s="6">
        <f t="shared" si="3"/>
        <v>8</v>
      </c>
    </row>
    <row r="45" spans="4:14" x14ac:dyDescent="0.25">
      <c r="D45" s="13">
        <v>41</v>
      </c>
      <c r="E45" s="14">
        <v>6</v>
      </c>
      <c r="F45" s="14">
        <v>10</v>
      </c>
      <c r="G45" s="14">
        <v>17</v>
      </c>
      <c r="H45" s="15">
        <v>8</v>
      </c>
      <c r="J45" s="5">
        <v>41</v>
      </c>
      <c r="K45" s="8">
        <f t="shared" si="0"/>
        <v>6</v>
      </c>
      <c r="L45" s="6">
        <f t="shared" si="1"/>
        <v>10</v>
      </c>
      <c r="M45" s="6">
        <f t="shared" si="2"/>
        <v>16</v>
      </c>
      <c r="N45" s="6">
        <f t="shared" si="3"/>
        <v>8</v>
      </c>
    </row>
    <row r="46" spans="4:14" x14ac:dyDescent="0.25">
      <c r="D46" s="13">
        <v>42</v>
      </c>
      <c r="E46" s="14">
        <v>6</v>
      </c>
      <c r="F46" s="14">
        <v>11</v>
      </c>
      <c r="G46" s="14">
        <v>17</v>
      </c>
      <c r="H46" s="15">
        <v>8</v>
      </c>
      <c r="J46" s="5">
        <v>42</v>
      </c>
      <c r="K46" s="8">
        <f t="shared" si="0"/>
        <v>6</v>
      </c>
      <c r="L46" s="6">
        <f t="shared" si="1"/>
        <v>11</v>
      </c>
      <c r="M46" s="6">
        <f t="shared" si="2"/>
        <v>17</v>
      </c>
      <c r="N46" s="6">
        <f t="shared" si="3"/>
        <v>8</v>
      </c>
    </row>
    <row r="47" spans="4:14" x14ac:dyDescent="0.25">
      <c r="D47" s="13">
        <v>43</v>
      </c>
      <c r="E47" s="14">
        <v>6</v>
      </c>
      <c r="F47" s="14">
        <v>11</v>
      </c>
      <c r="G47" s="14">
        <v>17</v>
      </c>
      <c r="H47" s="15">
        <v>9</v>
      </c>
      <c r="J47" s="5">
        <v>43</v>
      </c>
      <c r="K47" s="8">
        <f t="shared" si="0"/>
        <v>6</v>
      </c>
      <c r="L47" s="6">
        <f t="shared" si="1"/>
        <v>11</v>
      </c>
      <c r="M47" s="6">
        <f t="shared" si="2"/>
        <v>17</v>
      </c>
      <c r="N47" s="6">
        <f t="shared" si="3"/>
        <v>9</v>
      </c>
    </row>
    <row r="48" spans="4:14" x14ac:dyDescent="0.25">
      <c r="D48" s="13">
        <v>44</v>
      </c>
      <c r="E48" s="14">
        <v>7</v>
      </c>
      <c r="F48" s="14">
        <v>11</v>
      </c>
      <c r="G48" s="14">
        <v>17</v>
      </c>
      <c r="H48" s="15">
        <v>9</v>
      </c>
      <c r="J48" s="5">
        <v>44</v>
      </c>
      <c r="K48" s="8">
        <f t="shared" si="0"/>
        <v>7</v>
      </c>
      <c r="L48" s="6">
        <f t="shared" si="1"/>
        <v>11</v>
      </c>
      <c r="M48" s="6">
        <f t="shared" si="2"/>
        <v>18</v>
      </c>
      <c r="N48" s="6">
        <f t="shared" si="3"/>
        <v>9</v>
      </c>
    </row>
    <row r="49" spans="4:14" x14ac:dyDescent="0.25">
      <c r="D49" s="13">
        <v>45</v>
      </c>
      <c r="E49" s="14">
        <v>7</v>
      </c>
      <c r="F49" s="14">
        <v>11</v>
      </c>
      <c r="G49" s="14">
        <v>18</v>
      </c>
      <c r="H49" s="15">
        <v>9</v>
      </c>
      <c r="J49" s="5">
        <v>45</v>
      </c>
      <c r="K49" s="8">
        <f t="shared" si="0"/>
        <v>7</v>
      </c>
      <c r="L49" s="6">
        <f t="shared" si="1"/>
        <v>11</v>
      </c>
      <c r="M49" s="6">
        <f t="shared" si="2"/>
        <v>18</v>
      </c>
      <c r="N49" s="6">
        <f t="shared" si="3"/>
        <v>9</v>
      </c>
    </row>
    <row r="50" spans="4:14" x14ac:dyDescent="0.25">
      <c r="D50" s="13">
        <v>46</v>
      </c>
      <c r="E50" s="14">
        <v>7</v>
      </c>
      <c r="F50" s="14">
        <v>12</v>
      </c>
      <c r="G50" s="14">
        <v>18</v>
      </c>
      <c r="H50" s="15">
        <v>9</v>
      </c>
      <c r="J50" s="5">
        <v>46</v>
      </c>
      <c r="K50" s="8">
        <f t="shared" si="0"/>
        <v>7</v>
      </c>
      <c r="L50" s="6">
        <f t="shared" si="1"/>
        <v>12</v>
      </c>
      <c r="M50" s="6">
        <f t="shared" si="2"/>
        <v>18</v>
      </c>
      <c r="N50" s="6">
        <f t="shared" si="3"/>
        <v>9</v>
      </c>
    </row>
    <row r="51" spans="4:14" x14ac:dyDescent="0.25">
      <c r="D51" s="13">
        <v>47</v>
      </c>
      <c r="E51" s="14">
        <v>7</v>
      </c>
      <c r="F51" s="14">
        <v>12</v>
      </c>
      <c r="G51" s="14">
        <v>19</v>
      </c>
      <c r="H51" s="15">
        <v>9</v>
      </c>
      <c r="J51" s="5">
        <v>47</v>
      </c>
      <c r="K51" s="8">
        <f t="shared" si="0"/>
        <v>7</v>
      </c>
      <c r="L51" s="6">
        <f t="shared" si="1"/>
        <v>12</v>
      </c>
      <c r="M51" s="6">
        <f t="shared" si="2"/>
        <v>19</v>
      </c>
      <c r="N51" s="6">
        <f t="shared" si="3"/>
        <v>9</v>
      </c>
    </row>
    <row r="52" spans="4:14" x14ac:dyDescent="0.25">
      <c r="D52" s="13">
        <v>48</v>
      </c>
      <c r="E52" s="14">
        <v>7</v>
      </c>
      <c r="F52" s="14">
        <v>12</v>
      </c>
      <c r="G52" s="14">
        <v>19</v>
      </c>
      <c r="H52" s="15">
        <v>10</v>
      </c>
      <c r="J52" s="5">
        <v>48</v>
      </c>
      <c r="K52" s="8">
        <f t="shared" si="0"/>
        <v>7</v>
      </c>
      <c r="L52" s="6">
        <f t="shared" si="1"/>
        <v>12</v>
      </c>
      <c r="M52" s="6">
        <f t="shared" si="2"/>
        <v>19</v>
      </c>
      <c r="N52" s="6">
        <f t="shared" si="3"/>
        <v>10</v>
      </c>
    </row>
    <row r="53" spans="4:14" x14ac:dyDescent="0.25">
      <c r="D53" s="13">
        <v>49</v>
      </c>
      <c r="E53" s="14">
        <v>7</v>
      </c>
      <c r="F53" s="14">
        <v>12</v>
      </c>
      <c r="G53" s="14">
        <v>20</v>
      </c>
      <c r="H53" s="15">
        <v>10</v>
      </c>
      <c r="J53" s="5">
        <v>49</v>
      </c>
      <c r="K53" s="8">
        <f t="shared" si="0"/>
        <v>7</v>
      </c>
      <c r="L53" s="6">
        <f t="shared" si="1"/>
        <v>12</v>
      </c>
      <c r="M53" s="6">
        <f t="shared" si="2"/>
        <v>20</v>
      </c>
      <c r="N53" s="6">
        <f t="shared" si="3"/>
        <v>10</v>
      </c>
    </row>
    <row r="54" spans="4:14" x14ac:dyDescent="0.25">
      <c r="D54" s="13">
        <v>50</v>
      </c>
      <c r="E54" s="14">
        <v>8</v>
      </c>
      <c r="F54" s="14">
        <v>12</v>
      </c>
      <c r="G54" s="14">
        <v>20</v>
      </c>
      <c r="H54" s="15">
        <v>10</v>
      </c>
      <c r="J54" s="5">
        <v>50</v>
      </c>
      <c r="K54" s="8">
        <f t="shared" si="0"/>
        <v>8</v>
      </c>
      <c r="L54" s="6">
        <f t="shared" si="1"/>
        <v>13</v>
      </c>
      <c r="M54" s="6">
        <f t="shared" si="2"/>
        <v>20</v>
      </c>
      <c r="N54" s="6">
        <f t="shared" si="3"/>
        <v>10</v>
      </c>
    </row>
    <row r="55" spans="4:14" x14ac:dyDescent="0.25">
      <c r="D55" s="13">
        <v>51</v>
      </c>
      <c r="E55" s="14">
        <v>8</v>
      </c>
      <c r="F55" s="14">
        <v>13</v>
      </c>
      <c r="G55" s="14">
        <v>20</v>
      </c>
      <c r="H55" s="15">
        <v>10</v>
      </c>
      <c r="J55" s="5">
        <v>51</v>
      </c>
      <c r="K55" s="8">
        <f t="shared" si="0"/>
        <v>8</v>
      </c>
      <c r="L55" s="6">
        <f t="shared" si="1"/>
        <v>13</v>
      </c>
      <c r="M55" s="6">
        <f t="shared" si="2"/>
        <v>20</v>
      </c>
      <c r="N55" s="6">
        <f t="shared" si="3"/>
        <v>10</v>
      </c>
    </row>
    <row r="56" spans="4:14" x14ac:dyDescent="0.25">
      <c r="D56" s="13">
        <v>52</v>
      </c>
      <c r="E56" s="14">
        <v>8</v>
      </c>
      <c r="F56" s="14">
        <v>13</v>
      </c>
      <c r="G56" s="14">
        <v>21</v>
      </c>
      <c r="H56" s="15">
        <v>10</v>
      </c>
      <c r="J56" s="5">
        <v>52</v>
      </c>
      <c r="K56" s="8">
        <f t="shared" si="0"/>
        <v>8</v>
      </c>
      <c r="L56" s="6">
        <f t="shared" si="1"/>
        <v>13</v>
      </c>
      <c r="M56" s="6">
        <f t="shared" si="2"/>
        <v>21</v>
      </c>
      <c r="N56" s="6">
        <f t="shared" si="3"/>
        <v>10</v>
      </c>
    </row>
    <row r="57" spans="4:14" x14ac:dyDescent="0.25">
      <c r="D57" s="13">
        <v>53</v>
      </c>
      <c r="E57" s="14">
        <v>8</v>
      </c>
      <c r="F57" s="14">
        <v>13</v>
      </c>
      <c r="G57" s="14">
        <v>21</v>
      </c>
      <c r="H57" s="15">
        <v>11</v>
      </c>
      <c r="J57" s="5">
        <v>53</v>
      </c>
      <c r="K57" s="8">
        <f t="shared" si="0"/>
        <v>8</v>
      </c>
      <c r="L57" s="6">
        <f t="shared" si="1"/>
        <v>13</v>
      </c>
      <c r="M57" s="6">
        <f t="shared" si="2"/>
        <v>21</v>
      </c>
      <c r="N57" s="6">
        <f t="shared" si="3"/>
        <v>11</v>
      </c>
    </row>
    <row r="58" spans="4:14" x14ac:dyDescent="0.25">
      <c r="D58" s="13">
        <v>54</v>
      </c>
      <c r="E58" s="14">
        <v>8</v>
      </c>
      <c r="F58" s="14">
        <v>14</v>
      </c>
      <c r="G58" s="14">
        <v>21</v>
      </c>
      <c r="H58" s="15">
        <v>11</v>
      </c>
      <c r="J58" s="5">
        <v>54</v>
      </c>
      <c r="K58" s="8">
        <f t="shared" si="0"/>
        <v>8</v>
      </c>
      <c r="L58" s="6">
        <f t="shared" si="1"/>
        <v>14</v>
      </c>
      <c r="M58" s="6">
        <f t="shared" si="2"/>
        <v>22</v>
      </c>
      <c r="N58" s="6">
        <f t="shared" si="3"/>
        <v>11</v>
      </c>
    </row>
    <row r="59" spans="4:14" x14ac:dyDescent="0.25">
      <c r="D59" s="13">
        <v>55</v>
      </c>
      <c r="E59" s="14">
        <v>8</v>
      </c>
      <c r="F59" s="14">
        <v>14</v>
      </c>
      <c r="G59" s="14">
        <v>22</v>
      </c>
      <c r="H59" s="15">
        <v>11</v>
      </c>
      <c r="J59" s="5">
        <v>55</v>
      </c>
      <c r="K59" s="8">
        <f t="shared" si="0"/>
        <v>8</v>
      </c>
      <c r="L59" s="6">
        <f t="shared" si="1"/>
        <v>14</v>
      </c>
      <c r="M59" s="6">
        <f t="shared" si="2"/>
        <v>22</v>
      </c>
      <c r="N59" s="6">
        <f t="shared" si="3"/>
        <v>11</v>
      </c>
    </row>
    <row r="60" spans="4:14" x14ac:dyDescent="0.25">
      <c r="D60" s="13">
        <v>56</v>
      </c>
      <c r="E60" s="14">
        <v>8</v>
      </c>
      <c r="F60" s="14">
        <v>14</v>
      </c>
      <c r="G60" s="14">
        <v>23</v>
      </c>
      <c r="H60" s="15">
        <v>11</v>
      </c>
      <c r="J60" s="5">
        <v>56</v>
      </c>
      <c r="K60" s="8">
        <f t="shared" si="0"/>
        <v>8</v>
      </c>
      <c r="L60" s="6">
        <f t="shared" si="1"/>
        <v>14</v>
      </c>
      <c r="M60" s="6">
        <f t="shared" si="2"/>
        <v>22</v>
      </c>
      <c r="N60" s="6">
        <f t="shared" si="3"/>
        <v>11</v>
      </c>
    </row>
    <row r="61" spans="4:14" x14ac:dyDescent="0.25">
      <c r="D61" s="13">
        <v>57</v>
      </c>
      <c r="E61" s="14">
        <v>9</v>
      </c>
      <c r="F61" s="14">
        <v>14</v>
      </c>
      <c r="G61" s="14">
        <v>23</v>
      </c>
      <c r="H61" s="15">
        <v>11</v>
      </c>
      <c r="J61" s="5">
        <v>57</v>
      </c>
      <c r="K61" s="8">
        <f t="shared" si="0"/>
        <v>9</v>
      </c>
      <c r="L61" s="6">
        <f t="shared" si="1"/>
        <v>14</v>
      </c>
      <c r="M61" s="6">
        <f t="shared" si="2"/>
        <v>23</v>
      </c>
      <c r="N61" s="6">
        <f t="shared" si="3"/>
        <v>11</v>
      </c>
    </row>
    <row r="62" spans="4:14" x14ac:dyDescent="0.25">
      <c r="D62" s="13">
        <v>58</v>
      </c>
      <c r="E62" s="14">
        <v>9</v>
      </c>
      <c r="F62" s="14">
        <v>15</v>
      </c>
      <c r="G62" s="14">
        <v>23</v>
      </c>
      <c r="H62" s="15">
        <v>11</v>
      </c>
      <c r="J62" s="5">
        <v>58</v>
      </c>
      <c r="K62" s="8">
        <f t="shared" si="0"/>
        <v>9</v>
      </c>
      <c r="L62" s="6">
        <f t="shared" si="1"/>
        <v>15</v>
      </c>
      <c r="M62" s="6">
        <f t="shared" si="2"/>
        <v>23</v>
      </c>
      <c r="N62" s="6">
        <f t="shared" si="3"/>
        <v>12</v>
      </c>
    </row>
    <row r="63" spans="4:14" x14ac:dyDescent="0.25">
      <c r="D63" s="13">
        <v>59</v>
      </c>
      <c r="E63" s="14">
        <v>9</v>
      </c>
      <c r="F63" s="14">
        <v>15</v>
      </c>
      <c r="G63" s="14">
        <v>24</v>
      </c>
      <c r="H63" s="15">
        <v>11</v>
      </c>
      <c r="J63" s="5">
        <v>59</v>
      </c>
      <c r="K63" s="8">
        <f t="shared" si="0"/>
        <v>9</v>
      </c>
      <c r="L63" s="6">
        <f t="shared" si="1"/>
        <v>15</v>
      </c>
      <c r="M63" s="6">
        <f t="shared" si="2"/>
        <v>24</v>
      </c>
      <c r="N63" s="6">
        <f t="shared" si="3"/>
        <v>12</v>
      </c>
    </row>
    <row r="64" spans="4:14" x14ac:dyDescent="0.25">
      <c r="D64" s="13">
        <v>60</v>
      </c>
      <c r="E64" s="14">
        <v>9</v>
      </c>
      <c r="F64" s="14">
        <v>15</v>
      </c>
      <c r="G64" s="14">
        <v>24</v>
      </c>
      <c r="H64" s="15">
        <v>12</v>
      </c>
      <c r="J64" s="5">
        <v>60</v>
      </c>
      <c r="K64" s="8">
        <f t="shared" si="0"/>
        <v>9</v>
      </c>
      <c r="L64" s="6">
        <f t="shared" si="1"/>
        <v>15</v>
      </c>
      <c r="M64" s="6">
        <f t="shared" si="2"/>
        <v>24</v>
      </c>
      <c r="N64" s="6">
        <f t="shared" si="3"/>
        <v>12</v>
      </c>
    </row>
    <row r="65" spans="4:14" x14ac:dyDescent="0.25">
      <c r="D65" s="13">
        <v>61</v>
      </c>
      <c r="E65" s="14">
        <v>9</v>
      </c>
      <c r="F65" s="14">
        <v>15</v>
      </c>
      <c r="G65" s="14">
        <v>25</v>
      </c>
      <c r="H65" s="15">
        <v>12</v>
      </c>
      <c r="J65" s="5">
        <v>61</v>
      </c>
      <c r="K65" s="8">
        <f t="shared" si="0"/>
        <v>9</v>
      </c>
      <c r="L65" s="6">
        <f t="shared" si="1"/>
        <v>15</v>
      </c>
      <c r="M65" s="6">
        <f t="shared" si="2"/>
        <v>24</v>
      </c>
      <c r="N65" s="6">
        <f t="shared" si="3"/>
        <v>12</v>
      </c>
    </row>
    <row r="66" spans="4:14" x14ac:dyDescent="0.25">
      <c r="D66" s="13">
        <v>62</v>
      </c>
      <c r="E66" s="14">
        <v>9</v>
      </c>
      <c r="F66" s="14">
        <v>16</v>
      </c>
      <c r="G66" s="14">
        <v>25</v>
      </c>
      <c r="H66" s="15">
        <v>12</v>
      </c>
      <c r="J66" s="5">
        <v>62</v>
      </c>
      <c r="K66" s="8">
        <f t="shared" si="0"/>
        <v>9</v>
      </c>
      <c r="L66" s="6">
        <f t="shared" si="1"/>
        <v>16</v>
      </c>
      <c r="M66" s="6">
        <f t="shared" si="2"/>
        <v>25</v>
      </c>
      <c r="N66" s="6">
        <f t="shared" si="3"/>
        <v>12</v>
      </c>
    </row>
    <row r="67" spans="4:14" x14ac:dyDescent="0.25">
      <c r="D67" s="13">
        <v>63</v>
      </c>
      <c r="E67" s="14">
        <v>9</v>
      </c>
      <c r="F67" s="14">
        <v>16</v>
      </c>
      <c r="G67" s="14">
        <v>25</v>
      </c>
      <c r="H67" s="15">
        <v>13</v>
      </c>
      <c r="J67" s="5">
        <v>63</v>
      </c>
      <c r="K67" s="8">
        <f t="shared" si="0"/>
        <v>9</v>
      </c>
      <c r="L67" s="6">
        <f t="shared" si="1"/>
        <v>16</v>
      </c>
      <c r="M67" s="6">
        <f t="shared" si="2"/>
        <v>25</v>
      </c>
      <c r="N67" s="6">
        <f t="shared" si="3"/>
        <v>13</v>
      </c>
    </row>
    <row r="68" spans="4:14" x14ac:dyDescent="0.25">
      <c r="D68" s="13">
        <v>64</v>
      </c>
      <c r="E68" s="14">
        <v>10</v>
      </c>
      <c r="F68" s="14">
        <v>16</v>
      </c>
      <c r="G68" s="14">
        <v>25</v>
      </c>
      <c r="H68" s="15">
        <v>13</v>
      </c>
      <c r="J68" s="5">
        <v>64</v>
      </c>
      <c r="K68" s="8">
        <f t="shared" si="0"/>
        <v>10</v>
      </c>
      <c r="L68" s="6">
        <f t="shared" si="1"/>
        <v>16</v>
      </c>
      <c r="M68" s="6">
        <f t="shared" si="2"/>
        <v>26</v>
      </c>
      <c r="N68" s="6">
        <f t="shared" si="3"/>
        <v>13</v>
      </c>
    </row>
    <row r="69" spans="4:14" x14ac:dyDescent="0.25">
      <c r="D69" s="13">
        <v>65</v>
      </c>
      <c r="E69" s="14">
        <v>10</v>
      </c>
      <c r="F69" s="14">
        <v>16</v>
      </c>
      <c r="G69" s="14">
        <v>26</v>
      </c>
      <c r="H69" s="15">
        <v>13</v>
      </c>
      <c r="J69" s="5">
        <v>65</v>
      </c>
      <c r="K69" s="8">
        <f t="shared" si="0"/>
        <v>10</v>
      </c>
      <c r="L69" s="6">
        <f t="shared" si="1"/>
        <v>16</v>
      </c>
      <c r="M69" s="6">
        <f t="shared" si="2"/>
        <v>26</v>
      </c>
      <c r="N69" s="6">
        <f t="shared" si="3"/>
        <v>13</v>
      </c>
    </row>
    <row r="70" spans="4:14" x14ac:dyDescent="0.25">
      <c r="D70" s="13">
        <v>66</v>
      </c>
      <c r="E70" s="14">
        <v>10</v>
      </c>
      <c r="F70" s="14">
        <v>17</v>
      </c>
      <c r="G70" s="14">
        <v>26</v>
      </c>
      <c r="H70" s="15">
        <v>13</v>
      </c>
      <c r="J70" s="5">
        <v>66</v>
      </c>
      <c r="K70" s="8">
        <f t="shared" ref="K70:K133" si="4">ROUND(J70*$K$4,0)</f>
        <v>10</v>
      </c>
      <c r="L70" s="6">
        <f t="shared" ref="L70:L133" si="5">ROUND(J70*$L$4,0)</f>
        <v>17</v>
      </c>
      <c r="M70" s="6">
        <f t="shared" ref="M70:M133" si="6">ROUND(J70*$M$4,0)</f>
        <v>26</v>
      </c>
      <c r="N70" s="6">
        <f t="shared" ref="N70:N133" si="7">ROUND(J70*$N$4,0)</f>
        <v>13</v>
      </c>
    </row>
    <row r="71" spans="4:14" x14ac:dyDescent="0.25">
      <c r="D71" s="13">
        <v>67</v>
      </c>
      <c r="E71" s="14">
        <v>10</v>
      </c>
      <c r="F71" s="14">
        <v>17</v>
      </c>
      <c r="G71" s="14">
        <v>27</v>
      </c>
      <c r="H71" s="15">
        <v>13</v>
      </c>
      <c r="J71" s="5">
        <v>67</v>
      </c>
      <c r="K71" s="8">
        <f t="shared" si="4"/>
        <v>10</v>
      </c>
      <c r="L71" s="6">
        <f t="shared" si="5"/>
        <v>17</v>
      </c>
      <c r="M71" s="6">
        <f t="shared" si="6"/>
        <v>27</v>
      </c>
      <c r="N71" s="6">
        <f t="shared" si="7"/>
        <v>13</v>
      </c>
    </row>
    <row r="72" spans="4:14" x14ac:dyDescent="0.25">
      <c r="D72" s="13">
        <v>68</v>
      </c>
      <c r="E72" s="14">
        <v>10</v>
      </c>
      <c r="F72" s="14">
        <v>17</v>
      </c>
      <c r="G72" s="14">
        <v>27</v>
      </c>
      <c r="H72" s="15">
        <v>14</v>
      </c>
      <c r="J72" s="5">
        <v>68</v>
      </c>
      <c r="K72" s="8">
        <f t="shared" si="4"/>
        <v>10</v>
      </c>
      <c r="L72" s="6">
        <f t="shared" si="5"/>
        <v>17</v>
      </c>
      <c r="M72" s="6">
        <f t="shared" si="6"/>
        <v>27</v>
      </c>
      <c r="N72" s="6">
        <f t="shared" si="7"/>
        <v>14</v>
      </c>
    </row>
    <row r="73" spans="4:14" x14ac:dyDescent="0.25">
      <c r="D73" s="13">
        <v>69</v>
      </c>
      <c r="E73" s="14">
        <v>10</v>
      </c>
      <c r="F73" s="14">
        <v>17</v>
      </c>
      <c r="G73" s="14">
        <v>28</v>
      </c>
      <c r="H73" s="15">
        <v>14</v>
      </c>
      <c r="J73" s="5">
        <v>69</v>
      </c>
      <c r="K73" s="8">
        <f t="shared" si="4"/>
        <v>10</v>
      </c>
      <c r="L73" s="6">
        <f t="shared" si="5"/>
        <v>17</v>
      </c>
      <c r="M73" s="6">
        <f t="shared" si="6"/>
        <v>28</v>
      </c>
      <c r="N73" s="6">
        <f t="shared" si="7"/>
        <v>14</v>
      </c>
    </row>
    <row r="74" spans="4:14" x14ac:dyDescent="0.25">
      <c r="D74" s="13">
        <v>70</v>
      </c>
      <c r="E74" s="14">
        <v>11</v>
      </c>
      <c r="F74" s="14">
        <v>17</v>
      </c>
      <c r="G74" s="14">
        <v>28</v>
      </c>
      <c r="H74" s="15">
        <v>14</v>
      </c>
      <c r="J74" s="5">
        <v>70</v>
      </c>
      <c r="K74" s="8">
        <f t="shared" si="4"/>
        <v>11</v>
      </c>
      <c r="L74" s="6">
        <f t="shared" si="5"/>
        <v>18</v>
      </c>
      <c r="M74" s="6">
        <f t="shared" si="6"/>
        <v>28</v>
      </c>
      <c r="N74" s="6">
        <f t="shared" si="7"/>
        <v>14</v>
      </c>
    </row>
    <row r="75" spans="4:14" x14ac:dyDescent="0.25">
      <c r="D75" s="13">
        <v>71</v>
      </c>
      <c r="E75" s="14">
        <v>11</v>
      </c>
      <c r="F75" s="14">
        <v>18</v>
      </c>
      <c r="G75" s="14">
        <v>28</v>
      </c>
      <c r="H75" s="15">
        <v>14</v>
      </c>
      <c r="J75" s="5">
        <v>71</v>
      </c>
      <c r="K75" s="8">
        <f t="shared" si="4"/>
        <v>11</v>
      </c>
      <c r="L75" s="6">
        <f t="shared" si="5"/>
        <v>18</v>
      </c>
      <c r="M75" s="6">
        <f t="shared" si="6"/>
        <v>28</v>
      </c>
      <c r="N75" s="6">
        <f t="shared" si="7"/>
        <v>14</v>
      </c>
    </row>
    <row r="76" spans="4:14" x14ac:dyDescent="0.25">
      <c r="D76" s="13">
        <v>72</v>
      </c>
      <c r="E76" s="14">
        <v>11</v>
      </c>
      <c r="F76" s="14">
        <v>18</v>
      </c>
      <c r="G76" s="14">
        <v>29</v>
      </c>
      <c r="H76" s="15">
        <v>14</v>
      </c>
      <c r="J76" s="5">
        <v>72</v>
      </c>
      <c r="K76" s="8">
        <f t="shared" si="4"/>
        <v>11</v>
      </c>
      <c r="L76" s="6">
        <f t="shared" si="5"/>
        <v>18</v>
      </c>
      <c r="M76" s="6">
        <f t="shared" si="6"/>
        <v>29</v>
      </c>
      <c r="N76" s="6">
        <f t="shared" si="7"/>
        <v>14</v>
      </c>
    </row>
    <row r="77" spans="4:14" x14ac:dyDescent="0.25">
      <c r="D77" s="13">
        <v>73</v>
      </c>
      <c r="E77" s="14">
        <v>11</v>
      </c>
      <c r="F77" s="14">
        <v>18</v>
      </c>
      <c r="G77" s="14">
        <v>29</v>
      </c>
      <c r="H77" s="15">
        <v>15</v>
      </c>
      <c r="J77" s="5">
        <v>73</v>
      </c>
      <c r="K77" s="8">
        <f t="shared" si="4"/>
        <v>11</v>
      </c>
      <c r="L77" s="6">
        <f t="shared" si="5"/>
        <v>18</v>
      </c>
      <c r="M77" s="6">
        <f t="shared" si="6"/>
        <v>29</v>
      </c>
      <c r="N77" s="6">
        <f t="shared" si="7"/>
        <v>15</v>
      </c>
    </row>
    <row r="78" spans="4:14" x14ac:dyDescent="0.25">
      <c r="D78" s="13">
        <v>74</v>
      </c>
      <c r="E78" s="14">
        <v>11</v>
      </c>
      <c r="F78" s="14">
        <v>19</v>
      </c>
      <c r="G78" s="14">
        <v>29</v>
      </c>
      <c r="H78" s="15">
        <v>15</v>
      </c>
      <c r="J78" s="5">
        <v>74</v>
      </c>
      <c r="K78" s="8">
        <f t="shared" si="4"/>
        <v>11</v>
      </c>
      <c r="L78" s="6">
        <f t="shared" si="5"/>
        <v>19</v>
      </c>
      <c r="M78" s="6">
        <f t="shared" si="6"/>
        <v>30</v>
      </c>
      <c r="N78" s="6">
        <f t="shared" si="7"/>
        <v>15</v>
      </c>
    </row>
    <row r="79" spans="4:14" x14ac:dyDescent="0.25">
      <c r="D79" s="13">
        <v>75</v>
      </c>
      <c r="E79" s="14">
        <v>11</v>
      </c>
      <c r="F79" s="14">
        <v>19</v>
      </c>
      <c r="G79" s="14">
        <v>30</v>
      </c>
      <c r="H79" s="15">
        <v>15</v>
      </c>
      <c r="J79" s="5">
        <v>75</v>
      </c>
      <c r="K79" s="8">
        <f t="shared" si="4"/>
        <v>11</v>
      </c>
      <c r="L79" s="6">
        <f t="shared" si="5"/>
        <v>19</v>
      </c>
      <c r="M79" s="6">
        <f t="shared" si="6"/>
        <v>30</v>
      </c>
      <c r="N79" s="6">
        <f t="shared" si="7"/>
        <v>15</v>
      </c>
    </row>
    <row r="80" spans="4:14" x14ac:dyDescent="0.25">
      <c r="D80" s="13">
        <v>76</v>
      </c>
      <c r="E80" s="14">
        <v>11</v>
      </c>
      <c r="F80" s="14">
        <v>19</v>
      </c>
      <c r="G80" s="14">
        <v>31</v>
      </c>
      <c r="H80" s="15">
        <v>15</v>
      </c>
      <c r="J80" s="5">
        <v>76</v>
      </c>
      <c r="K80" s="8">
        <f t="shared" si="4"/>
        <v>11</v>
      </c>
      <c r="L80" s="6">
        <f t="shared" si="5"/>
        <v>19</v>
      </c>
      <c r="M80" s="6">
        <f t="shared" si="6"/>
        <v>30</v>
      </c>
      <c r="N80" s="6">
        <f t="shared" si="7"/>
        <v>15</v>
      </c>
    </row>
    <row r="81" spans="4:14" x14ac:dyDescent="0.25">
      <c r="D81" s="13">
        <v>77</v>
      </c>
      <c r="E81" s="14">
        <v>12</v>
      </c>
      <c r="F81" s="14">
        <v>19</v>
      </c>
      <c r="G81" s="14">
        <v>31</v>
      </c>
      <c r="H81" s="15">
        <v>15</v>
      </c>
      <c r="J81" s="5">
        <v>77</v>
      </c>
      <c r="K81" s="8">
        <f t="shared" si="4"/>
        <v>12</v>
      </c>
      <c r="L81" s="6">
        <f t="shared" si="5"/>
        <v>19</v>
      </c>
      <c r="M81" s="6">
        <f t="shared" si="6"/>
        <v>31</v>
      </c>
      <c r="N81" s="6">
        <f t="shared" si="7"/>
        <v>15</v>
      </c>
    </row>
    <row r="82" spans="4:14" x14ac:dyDescent="0.25">
      <c r="D82" s="13">
        <v>78</v>
      </c>
      <c r="E82" s="14">
        <v>12</v>
      </c>
      <c r="F82" s="14">
        <v>20</v>
      </c>
      <c r="G82" s="14">
        <v>31</v>
      </c>
      <c r="H82" s="15">
        <v>15</v>
      </c>
      <c r="J82" s="5">
        <v>78</v>
      </c>
      <c r="K82" s="8">
        <f t="shared" si="4"/>
        <v>12</v>
      </c>
      <c r="L82" s="6">
        <f t="shared" si="5"/>
        <v>20</v>
      </c>
      <c r="M82" s="6">
        <f t="shared" si="6"/>
        <v>31</v>
      </c>
      <c r="N82" s="6">
        <f t="shared" si="7"/>
        <v>16</v>
      </c>
    </row>
    <row r="83" spans="4:14" x14ac:dyDescent="0.25">
      <c r="D83" s="13">
        <v>79</v>
      </c>
      <c r="E83" s="14">
        <v>12</v>
      </c>
      <c r="F83" s="14">
        <v>20</v>
      </c>
      <c r="G83" s="14">
        <v>32</v>
      </c>
      <c r="H83" s="15">
        <v>15</v>
      </c>
      <c r="J83" s="5">
        <v>79</v>
      </c>
      <c r="K83" s="8">
        <f t="shared" si="4"/>
        <v>12</v>
      </c>
      <c r="L83" s="6">
        <f t="shared" si="5"/>
        <v>20</v>
      </c>
      <c r="M83" s="6">
        <f t="shared" si="6"/>
        <v>32</v>
      </c>
      <c r="N83" s="6">
        <f t="shared" si="7"/>
        <v>16</v>
      </c>
    </row>
    <row r="84" spans="4:14" x14ac:dyDescent="0.25">
      <c r="D84" s="13">
        <v>80</v>
      </c>
      <c r="E84" s="14">
        <v>12</v>
      </c>
      <c r="F84" s="14">
        <v>20</v>
      </c>
      <c r="G84" s="14">
        <v>32</v>
      </c>
      <c r="H84" s="15">
        <v>16</v>
      </c>
      <c r="J84" s="5">
        <v>80</v>
      </c>
      <c r="K84" s="8">
        <f t="shared" si="4"/>
        <v>12</v>
      </c>
      <c r="L84" s="6">
        <f t="shared" si="5"/>
        <v>20</v>
      </c>
      <c r="M84" s="6">
        <f t="shared" si="6"/>
        <v>32</v>
      </c>
      <c r="N84" s="6">
        <f t="shared" si="7"/>
        <v>16</v>
      </c>
    </row>
    <row r="85" spans="4:14" x14ac:dyDescent="0.25">
      <c r="D85" s="13">
        <v>81</v>
      </c>
      <c r="E85" s="14">
        <v>12</v>
      </c>
      <c r="F85" s="14">
        <v>20</v>
      </c>
      <c r="G85" s="14">
        <v>33</v>
      </c>
      <c r="H85" s="15">
        <v>16</v>
      </c>
      <c r="J85" s="5">
        <v>81</v>
      </c>
      <c r="K85" s="8">
        <f t="shared" si="4"/>
        <v>12</v>
      </c>
      <c r="L85" s="6">
        <f t="shared" si="5"/>
        <v>20</v>
      </c>
      <c r="M85" s="6">
        <f t="shared" si="6"/>
        <v>32</v>
      </c>
      <c r="N85" s="6">
        <f t="shared" si="7"/>
        <v>16</v>
      </c>
    </row>
    <row r="86" spans="4:14" x14ac:dyDescent="0.25">
      <c r="D86" s="13">
        <v>82</v>
      </c>
      <c r="E86" s="14">
        <v>12</v>
      </c>
      <c r="F86" s="14">
        <v>21</v>
      </c>
      <c r="G86" s="14">
        <v>33</v>
      </c>
      <c r="H86" s="15">
        <v>16</v>
      </c>
      <c r="J86" s="5">
        <v>82</v>
      </c>
      <c r="K86" s="8">
        <f t="shared" si="4"/>
        <v>12</v>
      </c>
      <c r="L86" s="6">
        <f t="shared" si="5"/>
        <v>21</v>
      </c>
      <c r="M86" s="6">
        <f t="shared" si="6"/>
        <v>33</v>
      </c>
      <c r="N86" s="6">
        <f t="shared" si="7"/>
        <v>16</v>
      </c>
    </row>
    <row r="87" spans="4:14" x14ac:dyDescent="0.25">
      <c r="D87" s="13">
        <v>83</v>
      </c>
      <c r="E87" s="14">
        <v>12</v>
      </c>
      <c r="F87" s="14">
        <v>21</v>
      </c>
      <c r="G87" s="14">
        <v>33</v>
      </c>
      <c r="H87" s="15">
        <v>17</v>
      </c>
      <c r="J87" s="5">
        <v>83</v>
      </c>
      <c r="K87" s="8">
        <f t="shared" si="4"/>
        <v>12</v>
      </c>
      <c r="L87" s="6">
        <f t="shared" si="5"/>
        <v>21</v>
      </c>
      <c r="M87" s="6">
        <f t="shared" si="6"/>
        <v>33</v>
      </c>
      <c r="N87" s="6">
        <f t="shared" si="7"/>
        <v>17</v>
      </c>
    </row>
    <row r="88" spans="4:14" x14ac:dyDescent="0.25">
      <c r="D88" s="13">
        <v>84</v>
      </c>
      <c r="E88" s="14">
        <v>13</v>
      </c>
      <c r="F88" s="14">
        <v>21</v>
      </c>
      <c r="G88" s="14">
        <v>33</v>
      </c>
      <c r="H88" s="15">
        <v>17</v>
      </c>
      <c r="J88" s="5">
        <v>84</v>
      </c>
      <c r="K88" s="8">
        <f t="shared" si="4"/>
        <v>13</v>
      </c>
      <c r="L88" s="6">
        <f t="shared" si="5"/>
        <v>21</v>
      </c>
      <c r="M88" s="6">
        <f t="shared" si="6"/>
        <v>34</v>
      </c>
      <c r="N88" s="6">
        <f t="shared" si="7"/>
        <v>17</v>
      </c>
    </row>
    <row r="89" spans="4:14" x14ac:dyDescent="0.25">
      <c r="D89" s="13">
        <v>85</v>
      </c>
      <c r="E89" s="14">
        <v>13</v>
      </c>
      <c r="F89" s="14">
        <v>21</v>
      </c>
      <c r="G89" s="14">
        <v>34</v>
      </c>
      <c r="H89" s="15">
        <v>17</v>
      </c>
      <c r="J89" s="5">
        <v>85</v>
      </c>
      <c r="K89" s="8">
        <f t="shared" si="4"/>
        <v>13</v>
      </c>
      <c r="L89" s="6">
        <f t="shared" si="5"/>
        <v>21</v>
      </c>
      <c r="M89" s="6">
        <f t="shared" si="6"/>
        <v>34</v>
      </c>
      <c r="N89" s="6">
        <f t="shared" si="7"/>
        <v>17</v>
      </c>
    </row>
    <row r="90" spans="4:14" x14ac:dyDescent="0.25">
      <c r="D90" s="13">
        <v>86</v>
      </c>
      <c r="E90" s="14">
        <v>13</v>
      </c>
      <c r="F90" s="14">
        <v>22</v>
      </c>
      <c r="G90" s="14">
        <v>34</v>
      </c>
      <c r="H90" s="15">
        <v>17</v>
      </c>
      <c r="J90" s="5">
        <v>86</v>
      </c>
      <c r="K90" s="8">
        <f t="shared" si="4"/>
        <v>13</v>
      </c>
      <c r="L90" s="6">
        <f t="shared" si="5"/>
        <v>22</v>
      </c>
      <c r="M90" s="6">
        <f t="shared" si="6"/>
        <v>34</v>
      </c>
      <c r="N90" s="6">
        <f t="shared" si="7"/>
        <v>17</v>
      </c>
    </row>
    <row r="91" spans="4:14" x14ac:dyDescent="0.25">
      <c r="D91" s="13">
        <v>87</v>
      </c>
      <c r="E91" s="14">
        <v>13</v>
      </c>
      <c r="F91" s="14">
        <v>22</v>
      </c>
      <c r="G91" s="14">
        <v>35</v>
      </c>
      <c r="H91" s="15">
        <v>17</v>
      </c>
      <c r="J91" s="5">
        <v>87</v>
      </c>
      <c r="K91" s="8">
        <f t="shared" si="4"/>
        <v>13</v>
      </c>
      <c r="L91" s="6">
        <f t="shared" si="5"/>
        <v>22</v>
      </c>
      <c r="M91" s="6">
        <f t="shared" si="6"/>
        <v>35</v>
      </c>
      <c r="N91" s="6">
        <f t="shared" si="7"/>
        <v>17</v>
      </c>
    </row>
    <row r="92" spans="4:14" x14ac:dyDescent="0.25">
      <c r="D92" s="13">
        <v>88</v>
      </c>
      <c r="E92" s="14">
        <v>13</v>
      </c>
      <c r="F92" s="14">
        <v>22</v>
      </c>
      <c r="G92" s="14">
        <v>35</v>
      </c>
      <c r="H92" s="15">
        <v>18</v>
      </c>
      <c r="J92" s="5">
        <v>88</v>
      </c>
      <c r="K92" s="8">
        <f t="shared" si="4"/>
        <v>13</v>
      </c>
      <c r="L92" s="6">
        <f t="shared" si="5"/>
        <v>22</v>
      </c>
      <c r="M92" s="6">
        <f t="shared" si="6"/>
        <v>35</v>
      </c>
      <c r="N92" s="6">
        <f t="shared" si="7"/>
        <v>18</v>
      </c>
    </row>
    <row r="93" spans="4:14" x14ac:dyDescent="0.25">
      <c r="D93" s="13">
        <v>89</v>
      </c>
      <c r="E93" s="14">
        <v>13</v>
      </c>
      <c r="F93" s="14">
        <v>22</v>
      </c>
      <c r="G93" s="14">
        <v>36</v>
      </c>
      <c r="H93" s="15">
        <v>18</v>
      </c>
      <c r="J93" s="5">
        <v>89</v>
      </c>
      <c r="K93" s="8">
        <f t="shared" si="4"/>
        <v>13</v>
      </c>
      <c r="L93" s="6">
        <f t="shared" si="5"/>
        <v>22</v>
      </c>
      <c r="M93" s="6">
        <f t="shared" si="6"/>
        <v>36</v>
      </c>
      <c r="N93" s="6">
        <f t="shared" si="7"/>
        <v>18</v>
      </c>
    </row>
    <row r="94" spans="4:14" x14ac:dyDescent="0.25">
      <c r="D94" s="13">
        <v>90</v>
      </c>
      <c r="E94" s="14">
        <v>14</v>
      </c>
      <c r="F94" s="14">
        <v>22</v>
      </c>
      <c r="G94" s="14">
        <v>36</v>
      </c>
      <c r="H94" s="15">
        <v>18</v>
      </c>
      <c r="J94" s="5">
        <v>90</v>
      </c>
      <c r="K94" s="8">
        <f t="shared" si="4"/>
        <v>14</v>
      </c>
      <c r="L94" s="6">
        <f t="shared" si="5"/>
        <v>23</v>
      </c>
      <c r="M94" s="6">
        <f t="shared" si="6"/>
        <v>36</v>
      </c>
      <c r="N94" s="6">
        <f t="shared" si="7"/>
        <v>18</v>
      </c>
    </row>
    <row r="95" spans="4:14" x14ac:dyDescent="0.25">
      <c r="D95" s="13">
        <v>91</v>
      </c>
      <c r="E95" s="14">
        <v>14</v>
      </c>
      <c r="F95" s="14">
        <v>23</v>
      </c>
      <c r="G95" s="14">
        <v>36</v>
      </c>
      <c r="H95" s="15">
        <v>18</v>
      </c>
      <c r="J95" s="5">
        <v>91</v>
      </c>
      <c r="K95" s="8">
        <f t="shared" si="4"/>
        <v>14</v>
      </c>
      <c r="L95" s="6">
        <f t="shared" si="5"/>
        <v>23</v>
      </c>
      <c r="M95" s="6">
        <f t="shared" si="6"/>
        <v>36</v>
      </c>
      <c r="N95" s="6">
        <f t="shared" si="7"/>
        <v>18</v>
      </c>
    </row>
    <row r="96" spans="4:14" x14ac:dyDescent="0.25">
      <c r="D96" s="13">
        <v>92</v>
      </c>
      <c r="E96" s="14">
        <v>14</v>
      </c>
      <c r="F96" s="14">
        <v>23</v>
      </c>
      <c r="G96" s="14">
        <v>37</v>
      </c>
      <c r="H96" s="15">
        <v>18</v>
      </c>
      <c r="J96" s="5">
        <v>92</v>
      </c>
      <c r="K96" s="8">
        <f t="shared" si="4"/>
        <v>14</v>
      </c>
      <c r="L96" s="6">
        <f t="shared" si="5"/>
        <v>23</v>
      </c>
      <c r="M96" s="6">
        <f t="shared" si="6"/>
        <v>37</v>
      </c>
      <c r="N96" s="6">
        <f t="shared" si="7"/>
        <v>18</v>
      </c>
    </row>
    <row r="97" spans="4:14" x14ac:dyDescent="0.25">
      <c r="D97" s="13">
        <v>93</v>
      </c>
      <c r="E97" s="14">
        <v>14</v>
      </c>
      <c r="F97" s="14">
        <v>23</v>
      </c>
      <c r="G97" s="14">
        <v>37</v>
      </c>
      <c r="H97" s="15">
        <v>19</v>
      </c>
      <c r="J97" s="5">
        <v>93</v>
      </c>
      <c r="K97" s="8">
        <f t="shared" si="4"/>
        <v>14</v>
      </c>
      <c r="L97" s="6">
        <f t="shared" si="5"/>
        <v>23</v>
      </c>
      <c r="M97" s="6">
        <f t="shared" si="6"/>
        <v>37</v>
      </c>
      <c r="N97" s="6">
        <f t="shared" si="7"/>
        <v>19</v>
      </c>
    </row>
    <row r="98" spans="4:14" x14ac:dyDescent="0.25">
      <c r="D98" s="13">
        <v>94</v>
      </c>
      <c r="E98" s="14">
        <v>14</v>
      </c>
      <c r="F98" s="14">
        <v>24</v>
      </c>
      <c r="G98" s="14">
        <v>37</v>
      </c>
      <c r="H98" s="15">
        <v>19</v>
      </c>
      <c r="J98" s="5">
        <v>94</v>
      </c>
      <c r="K98" s="8">
        <f t="shared" si="4"/>
        <v>14</v>
      </c>
      <c r="L98" s="6">
        <f t="shared" si="5"/>
        <v>24</v>
      </c>
      <c r="M98" s="6">
        <f t="shared" si="6"/>
        <v>38</v>
      </c>
      <c r="N98" s="6">
        <f t="shared" si="7"/>
        <v>19</v>
      </c>
    </row>
    <row r="99" spans="4:14" x14ac:dyDescent="0.25">
      <c r="D99" s="13">
        <v>95</v>
      </c>
      <c r="E99" s="14">
        <v>14</v>
      </c>
      <c r="F99" s="14">
        <v>24</v>
      </c>
      <c r="G99" s="14">
        <v>38</v>
      </c>
      <c r="H99" s="15">
        <v>19</v>
      </c>
      <c r="J99" s="5">
        <v>95</v>
      </c>
      <c r="K99" s="8">
        <f t="shared" si="4"/>
        <v>14</v>
      </c>
      <c r="L99" s="6">
        <f t="shared" si="5"/>
        <v>24</v>
      </c>
      <c r="M99" s="6">
        <f t="shared" si="6"/>
        <v>38</v>
      </c>
      <c r="N99" s="6">
        <f t="shared" si="7"/>
        <v>19</v>
      </c>
    </row>
    <row r="100" spans="4:14" x14ac:dyDescent="0.25">
      <c r="D100" s="13">
        <v>96</v>
      </c>
      <c r="E100" s="14">
        <v>14</v>
      </c>
      <c r="F100" s="14">
        <v>24</v>
      </c>
      <c r="G100" s="14">
        <v>39</v>
      </c>
      <c r="H100" s="15">
        <v>19</v>
      </c>
      <c r="J100" s="5">
        <v>96</v>
      </c>
      <c r="K100" s="8">
        <f t="shared" si="4"/>
        <v>14</v>
      </c>
      <c r="L100" s="6">
        <f t="shared" si="5"/>
        <v>24</v>
      </c>
      <c r="M100" s="6">
        <f t="shared" si="6"/>
        <v>38</v>
      </c>
      <c r="N100" s="6">
        <f t="shared" si="7"/>
        <v>19</v>
      </c>
    </row>
    <row r="101" spans="4:14" x14ac:dyDescent="0.25">
      <c r="D101" s="13">
        <v>97</v>
      </c>
      <c r="E101" s="14">
        <v>15</v>
      </c>
      <c r="F101" s="14">
        <v>24</v>
      </c>
      <c r="G101" s="14">
        <v>39</v>
      </c>
      <c r="H101" s="15">
        <v>19</v>
      </c>
      <c r="J101" s="5">
        <v>97</v>
      </c>
      <c r="K101" s="8">
        <f t="shared" si="4"/>
        <v>15</v>
      </c>
      <c r="L101" s="6">
        <f t="shared" si="5"/>
        <v>24</v>
      </c>
      <c r="M101" s="6">
        <f t="shared" si="6"/>
        <v>39</v>
      </c>
      <c r="N101" s="6">
        <f t="shared" si="7"/>
        <v>19</v>
      </c>
    </row>
    <row r="102" spans="4:14" x14ac:dyDescent="0.25">
      <c r="D102" s="13">
        <v>98</v>
      </c>
      <c r="E102" s="14">
        <v>15</v>
      </c>
      <c r="F102" s="14">
        <v>25</v>
      </c>
      <c r="G102" s="14">
        <v>39</v>
      </c>
      <c r="H102" s="15">
        <v>19</v>
      </c>
      <c r="J102" s="5">
        <v>98</v>
      </c>
      <c r="K102" s="8">
        <f t="shared" si="4"/>
        <v>15</v>
      </c>
      <c r="L102" s="6">
        <f t="shared" si="5"/>
        <v>25</v>
      </c>
      <c r="M102" s="6">
        <f t="shared" si="6"/>
        <v>39</v>
      </c>
      <c r="N102" s="6">
        <f t="shared" si="7"/>
        <v>20</v>
      </c>
    </row>
    <row r="103" spans="4:14" x14ac:dyDescent="0.25">
      <c r="D103" s="13">
        <v>99</v>
      </c>
      <c r="E103" s="14">
        <v>15</v>
      </c>
      <c r="F103" s="14">
        <v>25</v>
      </c>
      <c r="G103" s="14">
        <v>40</v>
      </c>
      <c r="H103" s="15">
        <v>19</v>
      </c>
      <c r="J103" s="5">
        <v>99</v>
      </c>
      <c r="K103" s="8">
        <f t="shared" si="4"/>
        <v>15</v>
      </c>
      <c r="L103" s="6">
        <f t="shared" si="5"/>
        <v>25</v>
      </c>
      <c r="M103" s="6">
        <f t="shared" si="6"/>
        <v>40</v>
      </c>
      <c r="N103" s="6">
        <f t="shared" si="7"/>
        <v>20</v>
      </c>
    </row>
    <row r="104" spans="4:14" x14ac:dyDescent="0.25">
      <c r="D104" s="13">
        <v>100</v>
      </c>
      <c r="E104" s="14">
        <v>15</v>
      </c>
      <c r="F104" s="14">
        <v>25</v>
      </c>
      <c r="G104" s="14">
        <v>40</v>
      </c>
      <c r="H104" s="15">
        <v>20</v>
      </c>
      <c r="J104" s="5">
        <v>100</v>
      </c>
      <c r="K104" s="8">
        <f t="shared" si="4"/>
        <v>15</v>
      </c>
      <c r="L104" s="6">
        <f t="shared" si="5"/>
        <v>25</v>
      </c>
      <c r="M104" s="6">
        <f t="shared" si="6"/>
        <v>40</v>
      </c>
      <c r="N104" s="6">
        <f t="shared" si="7"/>
        <v>20</v>
      </c>
    </row>
    <row r="105" spans="4:14" x14ac:dyDescent="0.25">
      <c r="D105" s="13">
        <v>101</v>
      </c>
      <c r="E105" s="14">
        <v>15</v>
      </c>
      <c r="F105" s="14">
        <v>25</v>
      </c>
      <c r="G105" s="14">
        <v>41</v>
      </c>
      <c r="H105" s="15">
        <v>20</v>
      </c>
      <c r="J105" s="5">
        <v>101</v>
      </c>
      <c r="K105" s="8">
        <f t="shared" si="4"/>
        <v>15</v>
      </c>
      <c r="L105" s="6">
        <f t="shared" si="5"/>
        <v>25</v>
      </c>
      <c r="M105" s="6">
        <f t="shared" si="6"/>
        <v>40</v>
      </c>
      <c r="N105" s="6">
        <f t="shared" si="7"/>
        <v>20</v>
      </c>
    </row>
    <row r="106" spans="4:14" x14ac:dyDescent="0.25">
      <c r="D106" s="13">
        <v>102</v>
      </c>
      <c r="E106" s="14">
        <v>15</v>
      </c>
      <c r="F106" s="14">
        <v>26</v>
      </c>
      <c r="G106" s="14">
        <v>41</v>
      </c>
      <c r="H106" s="15">
        <v>20</v>
      </c>
      <c r="J106" s="5">
        <v>102</v>
      </c>
      <c r="K106" s="8">
        <f t="shared" si="4"/>
        <v>15</v>
      </c>
      <c r="L106" s="6">
        <f t="shared" si="5"/>
        <v>26</v>
      </c>
      <c r="M106" s="6">
        <f t="shared" si="6"/>
        <v>41</v>
      </c>
      <c r="N106" s="6">
        <f t="shared" si="7"/>
        <v>20</v>
      </c>
    </row>
    <row r="107" spans="4:14" x14ac:dyDescent="0.25">
      <c r="D107" s="13">
        <v>103</v>
      </c>
      <c r="E107" s="14">
        <v>15</v>
      </c>
      <c r="F107" s="14">
        <v>26</v>
      </c>
      <c r="G107" s="14">
        <v>41</v>
      </c>
      <c r="H107" s="15">
        <v>21</v>
      </c>
      <c r="J107" s="5">
        <v>103</v>
      </c>
      <c r="K107" s="8">
        <f t="shared" si="4"/>
        <v>15</v>
      </c>
      <c r="L107" s="6">
        <f t="shared" si="5"/>
        <v>26</v>
      </c>
      <c r="M107" s="6">
        <f t="shared" si="6"/>
        <v>41</v>
      </c>
      <c r="N107" s="6">
        <f t="shared" si="7"/>
        <v>21</v>
      </c>
    </row>
    <row r="108" spans="4:14" x14ac:dyDescent="0.25">
      <c r="D108" s="13">
        <v>104</v>
      </c>
      <c r="E108" s="14">
        <v>16</v>
      </c>
      <c r="F108" s="14">
        <v>26</v>
      </c>
      <c r="G108" s="14">
        <v>41</v>
      </c>
      <c r="H108" s="15">
        <v>21</v>
      </c>
      <c r="J108" s="5">
        <v>104</v>
      </c>
      <c r="K108" s="8">
        <f t="shared" si="4"/>
        <v>16</v>
      </c>
      <c r="L108" s="6">
        <f t="shared" si="5"/>
        <v>26</v>
      </c>
      <c r="M108" s="6">
        <f t="shared" si="6"/>
        <v>42</v>
      </c>
      <c r="N108" s="6">
        <f t="shared" si="7"/>
        <v>21</v>
      </c>
    </row>
    <row r="109" spans="4:14" x14ac:dyDescent="0.25">
      <c r="D109" s="13">
        <v>105</v>
      </c>
      <c r="E109" s="14">
        <v>16</v>
      </c>
      <c r="F109" s="14">
        <v>26</v>
      </c>
      <c r="G109" s="14">
        <v>42</v>
      </c>
      <c r="H109" s="15">
        <v>21</v>
      </c>
      <c r="J109" s="5">
        <v>105</v>
      </c>
      <c r="K109" s="8">
        <f t="shared" si="4"/>
        <v>16</v>
      </c>
      <c r="L109" s="6">
        <f t="shared" si="5"/>
        <v>26</v>
      </c>
      <c r="M109" s="6">
        <f t="shared" si="6"/>
        <v>42</v>
      </c>
      <c r="N109" s="6">
        <f t="shared" si="7"/>
        <v>21</v>
      </c>
    </row>
    <row r="110" spans="4:14" x14ac:dyDescent="0.25">
      <c r="D110" s="13">
        <v>106</v>
      </c>
      <c r="E110" s="14">
        <v>16</v>
      </c>
      <c r="F110" s="14">
        <v>27</v>
      </c>
      <c r="G110" s="14">
        <v>42</v>
      </c>
      <c r="H110" s="15">
        <v>21</v>
      </c>
      <c r="J110" s="5">
        <v>106</v>
      </c>
      <c r="K110" s="8">
        <f t="shared" si="4"/>
        <v>16</v>
      </c>
      <c r="L110" s="6">
        <f t="shared" si="5"/>
        <v>27</v>
      </c>
      <c r="M110" s="6">
        <f t="shared" si="6"/>
        <v>42</v>
      </c>
      <c r="N110" s="6">
        <f t="shared" si="7"/>
        <v>21</v>
      </c>
    </row>
    <row r="111" spans="4:14" x14ac:dyDescent="0.25">
      <c r="D111" s="13">
        <v>107</v>
      </c>
      <c r="E111" s="14">
        <v>16</v>
      </c>
      <c r="F111" s="14">
        <v>27</v>
      </c>
      <c r="G111" s="14">
        <v>43</v>
      </c>
      <c r="H111" s="15">
        <v>21</v>
      </c>
      <c r="J111" s="5">
        <v>107</v>
      </c>
      <c r="K111" s="8">
        <f t="shared" si="4"/>
        <v>16</v>
      </c>
      <c r="L111" s="6">
        <f t="shared" si="5"/>
        <v>27</v>
      </c>
      <c r="M111" s="6">
        <f t="shared" si="6"/>
        <v>43</v>
      </c>
      <c r="N111" s="6">
        <f t="shared" si="7"/>
        <v>21</v>
      </c>
    </row>
    <row r="112" spans="4:14" x14ac:dyDescent="0.25">
      <c r="D112" s="13">
        <v>108</v>
      </c>
      <c r="E112" s="14">
        <v>16</v>
      </c>
      <c r="F112" s="14">
        <v>27</v>
      </c>
      <c r="G112" s="14">
        <v>43</v>
      </c>
      <c r="H112" s="15">
        <v>22</v>
      </c>
      <c r="J112" s="5">
        <v>108</v>
      </c>
      <c r="K112" s="8">
        <f t="shared" si="4"/>
        <v>16</v>
      </c>
      <c r="L112" s="6">
        <f t="shared" si="5"/>
        <v>27</v>
      </c>
      <c r="M112" s="6">
        <f t="shared" si="6"/>
        <v>43</v>
      </c>
      <c r="N112" s="6">
        <f t="shared" si="7"/>
        <v>22</v>
      </c>
    </row>
    <row r="113" spans="4:14" x14ac:dyDescent="0.25">
      <c r="D113" s="13">
        <v>109</v>
      </c>
      <c r="E113" s="14">
        <v>16</v>
      </c>
      <c r="F113" s="14">
        <v>27</v>
      </c>
      <c r="G113" s="14">
        <v>44</v>
      </c>
      <c r="H113" s="15">
        <v>22</v>
      </c>
      <c r="J113" s="5">
        <v>109</v>
      </c>
      <c r="K113" s="8">
        <f t="shared" si="4"/>
        <v>16</v>
      </c>
      <c r="L113" s="6">
        <f t="shared" si="5"/>
        <v>27</v>
      </c>
      <c r="M113" s="6">
        <f t="shared" si="6"/>
        <v>44</v>
      </c>
      <c r="N113" s="6">
        <f t="shared" si="7"/>
        <v>22</v>
      </c>
    </row>
    <row r="114" spans="4:14" x14ac:dyDescent="0.25">
      <c r="D114" s="13">
        <v>110</v>
      </c>
      <c r="E114" s="14">
        <v>17</v>
      </c>
      <c r="F114" s="14">
        <v>27</v>
      </c>
      <c r="G114" s="14">
        <v>44</v>
      </c>
      <c r="H114" s="15">
        <v>22</v>
      </c>
      <c r="J114" s="5">
        <v>110</v>
      </c>
      <c r="K114" s="8">
        <f t="shared" si="4"/>
        <v>17</v>
      </c>
      <c r="L114" s="6">
        <f t="shared" si="5"/>
        <v>28</v>
      </c>
      <c r="M114" s="6">
        <f t="shared" si="6"/>
        <v>44</v>
      </c>
      <c r="N114" s="6">
        <f t="shared" si="7"/>
        <v>22</v>
      </c>
    </row>
    <row r="115" spans="4:14" x14ac:dyDescent="0.25">
      <c r="D115" s="13">
        <v>111</v>
      </c>
      <c r="E115" s="14">
        <v>17</v>
      </c>
      <c r="F115" s="14">
        <v>28</v>
      </c>
      <c r="G115" s="14">
        <v>44</v>
      </c>
      <c r="H115" s="15">
        <v>22</v>
      </c>
      <c r="J115" s="5">
        <v>111</v>
      </c>
      <c r="K115" s="8">
        <f t="shared" si="4"/>
        <v>17</v>
      </c>
      <c r="L115" s="6">
        <f t="shared" si="5"/>
        <v>28</v>
      </c>
      <c r="M115" s="6">
        <f t="shared" si="6"/>
        <v>44</v>
      </c>
      <c r="N115" s="6">
        <f t="shared" si="7"/>
        <v>22</v>
      </c>
    </row>
    <row r="116" spans="4:14" x14ac:dyDescent="0.25">
      <c r="D116" s="13">
        <v>112</v>
      </c>
      <c r="E116" s="14">
        <v>17</v>
      </c>
      <c r="F116" s="14">
        <v>28</v>
      </c>
      <c r="G116" s="14">
        <v>45</v>
      </c>
      <c r="H116" s="15">
        <v>22</v>
      </c>
      <c r="J116" s="5">
        <v>112</v>
      </c>
      <c r="K116" s="8">
        <f t="shared" si="4"/>
        <v>17</v>
      </c>
      <c r="L116" s="6">
        <f t="shared" si="5"/>
        <v>28</v>
      </c>
      <c r="M116" s="6">
        <f t="shared" si="6"/>
        <v>45</v>
      </c>
      <c r="N116" s="6">
        <f t="shared" si="7"/>
        <v>22</v>
      </c>
    </row>
    <row r="117" spans="4:14" x14ac:dyDescent="0.25">
      <c r="D117" s="13">
        <v>113</v>
      </c>
      <c r="E117" s="14">
        <v>17</v>
      </c>
      <c r="F117" s="14">
        <v>28</v>
      </c>
      <c r="G117" s="14">
        <v>45</v>
      </c>
      <c r="H117" s="15">
        <v>23</v>
      </c>
      <c r="J117" s="5">
        <v>113</v>
      </c>
      <c r="K117" s="8">
        <f t="shared" si="4"/>
        <v>17</v>
      </c>
      <c r="L117" s="6">
        <f t="shared" si="5"/>
        <v>28</v>
      </c>
      <c r="M117" s="6">
        <f t="shared" si="6"/>
        <v>45</v>
      </c>
      <c r="N117" s="6">
        <f t="shared" si="7"/>
        <v>23</v>
      </c>
    </row>
    <row r="118" spans="4:14" x14ac:dyDescent="0.25">
      <c r="D118" s="13">
        <v>114</v>
      </c>
      <c r="E118" s="14">
        <v>17</v>
      </c>
      <c r="F118" s="14">
        <v>29</v>
      </c>
      <c r="G118" s="14">
        <v>45</v>
      </c>
      <c r="H118" s="15">
        <v>23</v>
      </c>
      <c r="J118" s="5">
        <v>114</v>
      </c>
      <c r="K118" s="8">
        <f t="shared" si="4"/>
        <v>17</v>
      </c>
      <c r="L118" s="6">
        <f t="shared" si="5"/>
        <v>29</v>
      </c>
      <c r="M118" s="6">
        <f t="shared" si="6"/>
        <v>46</v>
      </c>
      <c r="N118" s="6">
        <f t="shared" si="7"/>
        <v>23</v>
      </c>
    </row>
    <row r="119" spans="4:14" x14ac:dyDescent="0.25">
      <c r="D119" s="13">
        <v>115</v>
      </c>
      <c r="E119" s="14">
        <v>17</v>
      </c>
      <c r="F119" s="14">
        <v>29</v>
      </c>
      <c r="G119" s="14">
        <v>46</v>
      </c>
      <c r="H119" s="15">
        <v>23</v>
      </c>
      <c r="J119" s="5">
        <v>115</v>
      </c>
      <c r="K119" s="8">
        <f t="shared" si="4"/>
        <v>17</v>
      </c>
      <c r="L119" s="6">
        <f t="shared" si="5"/>
        <v>29</v>
      </c>
      <c r="M119" s="6">
        <f t="shared" si="6"/>
        <v>46</v>
      </c>
      <c r="N119" s="6">
        <f t="shared" si="7"/>
        <v>23</v>
      </c>
    </row>
    <row r="120" spans="4:14" x14ac:dyDescent="0.25">
      <c r="D120" s="13">
        <v>116</v>
      </c>
      <c r="E120" s="14">
        <v>17</v>
      </c>
      <c r="F120" s="14">
        <v>29</v>
      </c>
      <c r="G120" s="14">
        <v>47</v>
      </c>
      <c r="H120" s="15">
        <v>23</v>
      </c>
      <c r="J120" s="5">
        <v>116</v>
      </c>
      <c r="K120" s="8">
        <f t="shared" si="4"/>
        <v>17</v>
      </c>
      <c r="L120" s="6">
        <f t="shared" si="5"/>
        <v>29</v>
      </c>
      <c r="M120" s="6">
        <f t="shared" si="6"/>
        <v>46</v>
      </c>
      <c r="N120" s="6">
        <f t="shared" si="7"/>
        <v>23</v>
      </c>
    </row>
    <row r="121" spans="4:14" x14ac:dyDescent="0.25">
      <c r="D121" s="13">
        <v>117</v>
      </c>
      <c r="E121" s="14">
        <v>18</v>
      </c>
      <c r="F121" s="14">
        <v>29</v>
      </c>
      <c r="G121" s="14">
        <v>47</v>
      </c>
      <c r="H121" s="15">
        <v>23</v>
      </c>
      <c r="J121" s="5">
        <v>117</v>
      </c>
      <c r="K121" s="8">
        <f t="shared" si="4"/>
        <v>18</v>
      </c>
      <c r="L121" s="6">
        <f t="shared" si="5"/>
        <v>29</v>
      </c>
      <c r="M121" s="6">
        <f t="shared" si="6"/>
        <v>47</v>
      </c>
      <c r="N121" s="6">
        <f t="shared" si="7"/>
        <v>23</v>
      </c>
    </row>
    <row r="122" spans="4:14" x14ac:dyDescent="0.25">
      <c r="D122" s="13">
        <v>118</v>
      </c>
      <c r="E122" s="14">
        <v>18</v>
      </c>
      <c r="F122" s="14">
        <v>30</v>
      </c>
      <c r="G122" s="14">
        <v>47</v>
      </c>
      <c r="H122" s="15">
        <v>23</v>
      </c>
      <c r="J122" s="5">
        <v>118</v>
      </c>
      <c r="K122" s="8">
        <f t="shared" si="4"/>
        <v>18</v>
      </c>
      <c r="L122" s="6">
        <f t="shared" si="5"/>
        <v>30</v>
      </c>
      <c r="M122" s="6">
        <f t="shared" si="6"/>
        <v>47</v>
      </c>
      <c r="N122" s="6">
        <f t="shared" si="7"/>
        <v>24</v>
      </c>
    </row>
    <row r="123" spans="4:14" x14ac:dyDescent="0.25">
      <c r="D123" s="13">
        <v>119</v>
      </c>
      <c r="E123" s="14">
        <v>18</v>
      </c>
      <c r="F123" s="14">
        <v>30</v>
      </c>
      <c r="G123" s="14">
        <v>48</v>
      </c>
      <c r="H123" s="15">
        <v>23</v>
      </c>
      <c r="J123" s="5">
        <v>119</v>
      </c>
      <c r="K123" s="8">
        <f t="shared" si="4"/>
        <v>18</v>
      </c>
      <c r="L123" s="6">
        <f t="shared" si="5"/>
        <v>30</v>
      </c>
      <c r="M123" s="6">
        <f t="shared" si="6"/>
        <v>48</v>
      </c>
      <c r="N123" s="6">
        <f t="shared" si="7"/>
        <v>24</v>
      </c>
    </row>
    <row r="124" spans="4:14" x14ac:dyDescent="0.25">
      <c r="D124" s="13">
        <v>120</v>
      </c>
      <c r="E124" s="14">
        <v>18</v>
      </c>
      <c r="F124" s="14">
        <v>30</v>
      </c>
      <c r="G124" s="14">
        <v>48</v>
      </c>
      <c r="H124" s="15">
        <v>24</v>
      </c>
      <c r="J124" s="5">
        <v>120</v>
      </c>
      <c r="K124" s="8">
        <f t="shared" si="4"/>
        <v>18</v>
      </c>
      <c r="L124" s="6">
        <f t="shared" si="5"/>
        <v>30</v>
      </c>
      <c r="M124" s="6">
        <f t="shared" si="6"/>
        <v>48</v>
      </c>
      <c r="N124" s="6">
        <f t="shared" si="7"/>
        <v>24</v>
      </c>
    </row>
    <row r="125" spans="4:14" x14ac:dyDescent="0.25">
      <c r="D125" s="13">
        <v>121</v>
      </c>
      <c r="E125" s="14">
        <v>18</v>
      </c>
      <c r="F125" s="14">
        <v>30</v>
      </c>
      <c r="G125" s="14">
        <v>49</v>
      </c>
      <c r="H125" s="15">
        <v>24</v>
      </c>
      <c r="J125" s="5">
        <v>121</v>
      </c>
      <c r="K125" s="8">
        <f t="shared" si="4"/>
        <v>18</v>
      </c>
      <c r="L125" s="6">
        <f t="shared" si="5"/>
        <v>30</v>
      </c>
      <c r="M125" s="6">
        <f t="shared" si="6"/>
        <v>48</v>
      </c>
      <c r="N125" s="6">
        <f t="shared" si="7"/>
        <v>24</v>
      </c>
    </row>
    <row r="126" spans="4:14" x14ac:dyDescent="0.25">
      <c r="D126" s="13">
        <v>122</v>
      </c>
      <c r="E126" s="14">
        <v>18</v>
      </c>
      <c r="F126" s="14">
        <v>31</v>
      </c>
      <c r="G126" s="14">
        <v>49</v>
      </c>
      <c r="H126" s="15">
        <v>24</v>
      </c>
      <c r="J126" s="5">
        <v>122</v>
      </c>
      <c r="K126" s="8">
        <f t="shared" si="4"/>
        <v>18</v>
      </c>
      <c r="L126" s="6">
        <f t="shared" si="5"/>
        <v>31</v>
      </c>
      <c r="M126" s="6">
        <f t="shared" si="6"/>
        <v>49</v>
      </c>
      <c r="N126" s="6">
        <f t="shared" si="7"/>
        <v>24</v>
      </c>
    </row>
    <row r="127" spans="4:14" x14ac:dyDescent="0.25">
      <c r="D127" s="13">
        <v>123</v>
      </c>
      <c r="E127" s="14">
        <v>18</v>
      </c>
      <c r="F127" s="14">
        <v>31</v>
      </c>
      <c r="G127" s="14">
        <v>49</v>
      </c>
      <c r="H127" s="15">
        <v>25</v>
      </c>
      <c r="J127" s="5">
        <v>123</v>
      </c>
      <c r="K127" s="8">
        <f t="shared" si="4"/>
        <v>18</v>
      </c>
      <c r="L127" s="6">
        <f t="shared" si="5"/>
        <v>31</v>
      </c>
      <c r="M127" s="6">
        <f t="shared" si="6"/>
        <v>49</v>
      </c>
      <c r="N127" s="6">
        <f t="shared" si="7"/>
        <v>25</v>
      </c>
    </row>
    <row r="128" spans="4:14" x14ac:dyDescent="0.25">
      <c r="D128" s="13">
        <v>124</v>
      </c>
      <c r="E128" s="14">
        <v>19</v>
      </c>
      <c r="F128" s="14">
        <v>31</v>
      </c>
      <c r="G128" s="14">
        <v>49</v>
      </c>
      <c r="H128" s="15">
        <v>25</v>
      </c>
      <c r="J128" s="5">
        <v>124</v>
      </c>
      <c r="K128" s="8">
        <f t="shared" si="4"/>
        <v>19</v>
      </c>
      <c r="L128" s="6">
        <f t="shared" si="5"/>
        <v>31</v>
      </c>
      <c r="M128" s="6">
        <f t="shared" si="6"/>
        <v>50</v>
      </c>
      <c r="N128" s="6">
        <f t="shared" si="7"/>
        <v>25</v>
      </c>
    </row>
    <row r="129" spans="4:14" x14ac:dyDescent="0.25">
      <c r="D129" s="13">
        <v>125</v>
      </c>
      <c r="E129" s="14">
        <v>19</v>
      </c>
      <c r="F129" s="14">
        <v>31</v>
      </c>
      <c r="G129" s="14">
        <v>50</v>
      </c>
      <c r="H129" s="15">
        <v>25</v>
      </c>
      <c r="J129" s="5">
        <v>125</v>
      </c>
      <c r="K129" s="8">
        <f t="shared" si="4"/>
        <v>19</v>
      </c>
      <c r="L129" s="6">
        <f t="shared" si="5"/>
        <v>31</v>
      </c>
      <c r="M129" s="6">
        <f t="shared" si="6"/>
        <v>50</v>
      </c>
      <c r="N129" s="6">
        <f t="shared" si="7"/>
        <v>25</v>
      </c>
    </row>
    <row r="130" spans="4:14" x14ac:dyDescent="0.25">
      <c r="D130" s="13">
        <v>126</v>
      </c>
      <c r="E130" s="14">
        <v>19</v>
      </c>
      <c r="F130" s="14">
        <v>32</v>
      </c>
      <c r="G130" s="14">
        <v>50</v>
      </c>
      <c r="H130" s="15">
        <v>25</v>
      </c>
      <c r="J130" s="5">
        <v>126</v>
      </c>
      <c r="K130" s="8">
        <f t="shared" si="4"/>
        <v>19</v>
      </c>
      <c r="L130" s="6">
        <f t="shared" si="5"/>
        <v>32</v>
      </c>
      <c r="M130" s="6">
        <f t="shared" si="6"/>
        <v>50</v>
      </c>
      <c r="N130" s="6">
        <f t="shared" si="7"/>
        <v>25</v>
      </c>
    </row>
    <row r="131" spans="4:14" x14ac:dyDescent="0.25">
      <c r="D131" s="13">
        <v>127</v>
      </c>
      <c r="E131" s="14">
        <v>19</v>
      </c>
      <c r="F131" s="14">
        <v>32</v>
      </c>
      <c r="G131" s="14">
        <v>51</v>
      </c>
      <c r="H131" s="15">
        <v>25</v>
      </c>
      <c r="J131" s="5">
        <v>127</v>
      </c>
      <c r="K131" s="8">
        <f t="shared" si="4"/>
        <v>19</v>
      </c>
      <c r="L131" s="6">
        <f t="shared" si="5"/>
        <v>32</v>
      </c>
      <c r="M131" s="6">
        <f t="shared" si="6"/>
        <v>51</v>
      </c>
      <c r="N131" s="6">
        <f t="shared" si="7"/>
        <v>25</v>
      </c>
    </row>
    <row r="132" spans="4:14" x14ac:dyDescent="0.25">
      <c r="D132" s="13">
        <v>128</v>
      </c>
      <c r="E132" s="14">
        <v>19</v>
      </c>
      <c r="F132" s="14">
        <v>32</v>
      </c>
      <c r="G132" s="14">
        <v>51</v>
      </c>
      <c r="H132" s="15">
        <v>26</v>
      </c>
      <c r="J132" s="5">
        <v>128</v>
      </c>
      <c r="K132" s="8">
        <f t="shared" si="4"/>
        <v>19</v>
      </c>
      <c r="L132" s="6">
        <f t="shared" si="5"/>
        <v>32</v>
      </c>
      <c r="M132" s="6">
        <f t="shared" si="6"/>
        <v>51</v>
      </c>
      <c r="N132" s="6">
        <f t="shared" si="7"/>
        <v>26</v>
      </c>
    </row>
    <row r="133" spans="4:14" x14ac:dyDescent="0.25">
      <c r="D133" s="13">
        <v>129</v>
      </c>
      <c r="E133" s="14">
        <v>19</v>
      </c>
      <c r="F133" s="14">
        <v>32</v>
      </c>
      <c r="G133" s="14">
        <v>52</v>
      </c>
      <c r="H133" s="15">
        <v>26</v>
      </c>
      <c r="J133" s="5">
        <v>129</v>
      </c>
      <c r="K133" s="8">
        <f t="shared" si="4"/>
        <v>19</v>
      </c>
      <c r="L133" s="6">
        <f t="shared" si="5"/>
        <v>32</v>
      </c>
      <c r="M133" s="6">
        <f t="shared" si="6"/>
        <v>52</v>
      </c>
      <c r="N133" s="6">
        <f t="shared" si="7"/>
        <v>26</v>
      </c>
    </row>
    <row r="134" spans="4:14" x14ac:dyDescent="0.25">
      <c r="D134" s="13">
        <v>130</v>
      </c>
      <c r="E134" s="14">
        <v>20</v>
      </c>
      <c r="F134" s="14">
        <v>32</v>
      </c>
      <c r="G134" s="14">
        <v>52</v>
      </c>
      <c r="H134" s="15">
        <v>26</v>
      </c>
      <c r="J134" s="5">
        <v>130</v>
      </c>
      <c r="K134" s="8">
        <f t="shared" ref="K134:K197" si="8">ROUND(J134*$K$4,0)</f>
        <v>20</v>
      </c>
      <c r="L134" s="6">
        <f t="shared" ref="L134:L197" si="9">ROUND(J134*$L$4,0)</f>
        <v>33</v>
      </c>
      <c r="M134" s="6">
        <f t="shared" ref="M134:M197" si="10">ROUND(J134*$M$4,0)</f>
        <v>52</v>
      </c>
      <c r="N134" s="6">
        <f t="shared" ref="N134:N197" si="11">ROUND(J134*$N$4,0)</f>
        <v>26</v>
      </c>
    </row>
    <row r="135" spans="4:14" x14ac:dyDescent="0.25">
      <c r="D135" s="13">
        <v>131</v>
      </c>
      <c r="E135" s="14">
        <v>20</v>
      </c>
      <c r="F135" s="14">
        <v>33</v>
      </c>
      <c r="G135" s="14">
        <v>52</v>
      </c>
      <c r="H135" s="15">
        <v>26</v>
      </c>
      <c r="J135" s="5">
        <v>131</v>
      </c>
      <c r="K135" s="8">
        <f t="shared" si="8"/>
        <v>20</v>
      </c>
      <c r="L135" s="6">
        <f t="shared" si="9"/>
        <v>33</v>
      </c>
      <c r="M135" s="6">
        <f t="shared" si="10"/>
        <v>52</v>
      </c>
      <c r="N135" s="6">
        <f t="shared" si="11"/>
        <v>26</v>
      </c>
    </row>
    <row r="136" spans="4:14" x14ac:dyDescent="0.25">
      <c r="D136" s="13">
        <v>132</v>
      </c>
      <c r="E136" s="14">
        <v>20</v>
      </c>
      <c r="F136" s="14">
        <v>33</v>
      </c>
      <c r="G136" s="14">
        <v>53</v>
      </c>
      <c r="H136" s="15">
        <v>26</v>
      </c>
      <c r="J136" s="5">
        <v>132</v>
      </c>
      <c r="K136" s="8">
        <f t="shared" si="8"/>
        <v>20</v>
      </c>
      <c r="L136" s="6">
        <f t="shared" si="9"/>
        <v>33</v>
      </c>
      <c r="M136" s="6">
        <f t="shared" si="10"/>
        <v>53</v>
      </c>
      <c r="N136" s="6">
        <f t="shared" si="11"/>
        <v>26</v>
      </c>
    </row>
    <row r="137" spans="4:14" x14ac:dyDescent="0.25">
      <c r="D137" s="13">
        <v>133</v>
      </c>
      <c r="E137" s="14">
        <v>20</v>
      </c>
      <c r="F137" s="14">
        <v>33</v>
      </c>
      <c r="G137" s="14">
        <v>53</v>
      </c>
      <c r="H137" s="15">
        <v>27</v>
      </c>
      <c r="J137" s="5">
        <v>133</v>
      </c>
      <c r="K137" s="8">
        <f t="shared" si="8"/>
        <v>20</v>
      </c>
      <c r="L137" s="6">
        <f t="shared" si="9"/>
        <v>33</v>
      </c>
      <c r="M137" s="6">
        <f t="shared" si="10"/>
        <v>53</v>
      </c>
      <c r="N137" s="6">
        <f t="shared" si="11"/>
        <v>27</v>
      </c>
    </row>
    <row r="138" spans="4:14" x14ac:dyDescent="0.25">
      <c r="D138" s="13">
        <v>134</v>
      </c>
      <c r="E138" s="14">
        <v>20</v>
      </c>
      <c r="F138" s="14">
        <v>34</v>
      </c>
      <c r="G138" s="14">
        <v>53</v>
      </c>
      <c r="H138" s="15">
        <v>27</v>
      </c>
      <c r="J138" s="5">
        <v>134</v>
      </c>
      <c r="K138" s="8">
        <f t="shared" si="8"/>
        <v>20</v>
      </c>
      <c r="L138" s="6">
        <f t="shared" si="9"/>
        <v>34</v>
      </c>
      <c r="M138" s="6">
        <f t="shared" si="10"/>
        <v>54</v>
      </c>
      <c r="N138" s="6">
        <f t="shared" si="11"/>
        <v>27</v>
      </c>
    </row>
    <row r="139" spans="4:14" x14ac:dyDescent="0.25">
      <c r="D139" s="13">
        <v>135</v>
      </c>
      <c r="E139" s="14">
        <v>20</v>
      </c>
      <c r="F139" s="14">
        <v>34</v>
      </c>
      <c r="G139" s="14">
        <v>54</v>
      </c>
      <c r="H139" s="15">
        <v>27</v>
      </c>
      <c r="J139" s="5">
        <v>135</v>
      </c>
      <c r="K139" s="8">
        <f t="shared" si="8"/>
        <v>20</v>
      </c>
      <c r="L139" s="6">
        <f t="shared" si="9"/>
        <v>34</v>
      </c>
      <c r="M139" s="6">
        <f t="shared" si="10"/>
        <v>54</v>
      </c>
      <c r="N139" s="6">
        <f t="shared" si="11"/>
        <v>27</v>
      </c>
    </row>
    <row r="140" spans="4:14" x14ac:dyDescent="0.25">
      <c r="D140" s="13">
        <v>136</v>
      </c>
      <c r="E140" s="14">
        <v>20</v>
      </c>
      <c r="F140" s="14">
        <v>34</v>
      </c>
      <c r="G140" s="14">
        <v>55</v>
      </c>
      <c r="H140" s="15">
        <v>27</v>
      </c>
      <c r="J140" s="5">
        <v>136</v>
      </c>
      <c r="K140" s="8">
        <f t="shared" si="8"/>
        <v>20</v>
      </c>
      <c r="L140" s="6">
        <f t="shared" si="9"/>
        <v>34</v>
      </c>
      <c r="M140" s="6">
        <f t="shared" si="10"/>
        <v>54</v>
      </c>
      <c r="N140" s="6">
        <f t="shared" si="11"/>
        <v>27</v>
      </c>
    </row>
    <row r="141" spans="4:14" x14ac:dyDescent="0.25">
      <c r="D141" s="13">
        <v>137</v>
      </c>
      <c r="E141" s="14">
        <v>21</v>
      </c>
      <c r="F141" s="14">
        <v>34</v>
      </c>
      <c r="G141" s="14">
        <v>55</v>
      </c>
      <c r="H141" s="15">
        <v>27</v>
      </c>
      <c r="J141" s="5">
        <v>137</v>
      </c>
      <c r="K141" s="8">
        <f t="shared" si="8"/>
        <v>21</v>
      </c>
      <c r="L141" s="6">
        <f t="shared" si="9"/>
        <v>34</v>
      </c>
      <c r="M141" s="6">
        <f t="shared" si="10"/>
        <v>55</v>
      </c>
      <c r="N141" s="6">
        <f t="shared" si="11"/>
        <v>27</v>
      </c>
    </row>
    <row r="142" spans="4:14" x14ac:dyDescent="0.25">
      <c r="D142" s="13">
        <v>138</v>
      </c>
      <c r="E142" s="14">
        <v>21</v>
      </c>
      <c r="F142" s="14">
        <v>35</v>
      </c>
      <c r="G142" s="14">
        <v>55</v>
      </c>
      <c r="H142" s="15">
        <v>27</v>
      </c>
      <c r="J142" s="5">
        <v>138</v>
      </c>
      <c r="K142" s="8">
        <f t="shared" si="8"/>
        <v>21</v>
      </c>
      <c r="L142" s="6">
        <f t="shared" si="9"/>
        <v>35</v>
      </c>
      <c r="M142" s="6">
        <f t="shared" si="10"/>
        <v>55</v>
      </c>
      <c r="N142" s="6">
        <f t="shared" si="11"/>
        <v>28</v>
      </c>
    </row>
    <row r="143" spans="4:14" x14ac:dyDescent="0.25">
      <c r="D143" s="13">
        <v>139</v>
      </c>
      <c r="E143" s="14">
        <v>21</v>
      </c>
      <c r="F143" s="14">
        <v>35</v>
      </c>
      <c r="G143" s="14">
        <v>56</v>
      </c>
      <c r="H143" s="15">
        <v>27</v>
      </c>
      <c r="J143" s="5">
        <v>139</v>
      </c>
      <c r="K143" s="8">
        <f t="shared" si="8"/>
        <v>21</v>
      </c>
      <c r="L143" s="6">
        <f t="shared" si="9"/>
        <v>35</v>
      </c>
      <c r="M143" s="6">
        <f t="shared" si="10"/>
        <v>56</v>
      </c>
      <c r="N143" s="6">
        <f t="shared" si="11"/>
        <v>28</v>
      </c>
    </row>
    <row r="144" spans="4:14" x14ac:dyDescent="0.25">
      <c r="D144" s="13">
        <v>140</v>
      </c>
      <c r="E144" s="14">
        <v>21</v>
      </c>
      <c r="F144" s="14">
        <v>35</v>
      </c>
      <c r="G144" s="14">
        <v>56</v>
      </c>
      <c r="H144" s="15">
        <v>28</v>
      </c>
      <c r="J144" s="5">
        <v>140</v>
      </c>
      <c r="K144" s="8">
        <f t="shared" si="8"/>
        <v>21</v>
      </c>
      <c r="L144" s="6">
        <f t="shared" si="9"/>
        <v>35</v>
      </c>
      <c r="M144" s="6">
        <f t="shared" si="10"/>
        <v>56</v>
      </c>
      <c r="N144" s="6">
        <f t="shared" si="11"/>
        <v>28</v>
      </c>
    </row>
    <row r="145" spans="4:14" x14ac:dyDescent="0.25">
      <c r="D145" s="13">
        <v>141</v>
      </c>
      <c r="E145" s="14">
        <v>21</v>
      </c>
      <c r="F145" s="14">
        <v>35</v>
      </c>
      <c r="G145" s="14">
        <v>57</v>
      </c>
      <c r="H145" s="15">
        <v>28</v>
      </c>
      <c r="J145" s="5">
        <v>141</v>
      </c>
      <c r="K145" s="8">
        <f t="shared" si="8"/>
        <v>21</v>
      </c>
      <c r="L145" s="6">
        <f t="shared" si="9"/>
        <v>35</v>
      </c>
      <c r="M145" s="6">
        <f t="shared" si="10"/>
        <v>56</v>
      </c>
      <c r="N145" s="6">
        <f t="shared" si="11"/>
        <v>28</v>
      </c>
    </row>
    <row r="146" spans="4:14" x14ac:dyDescent="0.25">
      <c r="D146" s="13">
        <v>142</v>
      </c>
      <c r="E146" s="14">
        <v>21</v>
      </c>
      <c r="F146" s="14">
        <v>36</v>
      </c>
      <c r="G146" s="14">
        <v>57</v>
      </c>
      <c r="H146" s="15">
        <v>28</v>
      </c>
      <c r="J146" s="5">
        <v>142</v>
      </c>
      <c r="K146" s="8">
        <f t="shared" si="8"/>
        <v>21</v>
      </c>
      <c r="L146" s="6">
        <f t="shared" si="9"/>
        <v>36</v>
      </c>
      <c r="M146" s="6">
        <f t="shared" si="10"/>
        <v>57</v>
      </c>
      <c r="N146" s="6">
        <f t="shared" si="11"/>
        <v>28</v>
      </c>
    </row>
    <row r="147" spans="4:14" x14ac:dyDescent="0.25">
      <c r="D147" s="13">
        <v>143</v>
      </c>
      <c r="E147" s="14">
        <v>21</v>
      </c>
      <c r="F147" s="14">
        <v>36</v>
      </c>
      <c r="G147" s="14">
        <v>57</v>
      </c>
      <c r="H147" s="15">
        <v>29</v>
      </c>
      <c r="J147" s="5">
        <v>143</v>
      </c>
      <c r="K147" s="8">
        <f t="shared" si="8"/>
        <v>21</v>
      </c>
      <c r="L147" s="6">
        <f t="shared" si="9"/>
        <v>36</v>
      </c>
      <c r="M147" s="6">
        <f t="shared" si="10"/>
        <v>57</v>
      </c>
      <c r="N147" s="6">
        <f t="shared" si="11"/>
        <v>29</v>
      </c>
    </row>
    <row r="148" spans="4:14" x14ac:dyDescent="0.25">
      <c r="D148" s="13">
        <v>144</v>
      </c>
      <c r="E148" s="14">
        <v>22</v>
      </c>
      <c r="F148" s="14">
        <v>36</v>
      </c>
      <c r="G148" s="14">
        <v>57</v>
      </c>
      <c r="H148" s="15">
        <v>29</v>
      </c>
      <c r="J148" s="5">
        <v>144</v>
      </c>
      <c r="K148" s="8">
        <f t="shared" si="8"/>
        <v>22</v>
      </c>
      <c r="L148" s="6">
        <f t="shared" si="9"/>
        <v>36</v>
      </c>
      <c r="M148" s="6">
        <f t="shared" si="10"/>
        <v>58</v>
      </c>
      <c r="N148" s="6">
        <f t="shared" si="11"/>
        <v>29</v>
      </c>
    </row>
    <row r="149" spans="4:14" x14ac:dyDescent="0.25">
      <c r="D149" s="13">
        <v>145</v>
      </c>
      <c r="E149" s="14">
        <v>22</v>
      </c>
      <c r="F149" s="14">
        <v>36</v>
      </c>
      <c r="G149" s="14">
        <v>58</v>
      </c>
      <c r="H149" s="15">
        <v>29</v>
      </c>
      <c r="J149" s="5">
        <v>145</v>
      </c>
      <c r="K149" s="8">
        <f t="shared" si="8"/>
        <v>22</v>
      </c>
      <c r="L149" s="6">
        <f t="shared" si="9"/>
        <v>36</v>
      </c>
      <c r="M149" s="6">
        <f t="shared" si="10"/>
        <v>58</v>
      </c>
      <c r="N149" s="6">
        <f t="shared" si="11"/>
        <v>29</v>
      </c>
    </row>
    <row r="150" spans="4:14" x14ac:dyDescent="0.25">
      <c r="D150" s="13">
        <v>146</v>
      </c>
      <c r="E150" s="14">
        <v>22</v>
      </c>
      <c r="F150" s="14">
        <v>37</v>
      </c>
      <c r="G150" s="14">
        <v>58</v>
      </c>
      <c r="H150" s="15">
        <v>29</v>
      </c>
      <c r="J150" s="5">
        <v>146</v>
      </c>
      <c r="K150" s="8">
        <f t="shared" si="8"/>
        <v>22</v>
      </c>
      <c r="L150" s="6">
        <f t="shared" si="9"/>
        <v>37</v>
      </c>
      <c r="M150" s="6">
        <f t="shared" si="10"/>
        <v>58</v>
      </c>
      <c r="N150" s="6">
        <f t="shared" si="11"/>
        <v>29</v>
      </c>
    </row>
    <row r="151" spans="4:14" x14ac:dyDescent="0.25">
      <c r="D151" s="13">
        <v>147</v>
      </c>
      <c r="E151" s="14">
        <v>22</v>
      </c>
      <c r="F151" s="14">
        <v>37</v>
      </c>
      <c r="G151" s="14">
        <v>59</v>
      </c>
      <c r="H151" s="15">
        <v>29</v>
      </c>
      <c r="J151" s="5">
        <v>147</v>
      </c>
      <c r="K151" s="8">
        <f t="shared" si="8"/>
        <v>22</v>
      </c>
      <c r="L151" s="6">
        <f t="shared" si="9"/>
        <v>37</v>
      </c>
      <c r="M151" s="6">
        <f t="shared" si="10"/>
        <v>59</v>
      </c>
      <c r="N151" s="6">
        <f t="shared" si="11"/>
        <v>29</v>
      </c>
    </row>
    <row r="152" spans="4:14" x14ac:dyDescent="0.25">
      <c r="D152" s="13">
        <v>148</v>
      </c>
      <c r="E152" s="14">
        <v>22</v>
      </c>
      <c r="F152" s="14">
        <v>37</v>
      </c>
      <c r="G152" s="14">
        <v>59</v>
      </c>
      <c r="H152" s="15">
        <v>30</v>
      </c>
      <c r="J152" s="5">
        <v>148</v>
      </c>
      <c r="K152" s="8">
        <f t="shared" si="8"/>
        <v>22</v>
      </c>
      <c r="L152" s="6">
        <f t="shared" si="9"/>
        <v>37</v>
      </c>
      <c r="M152" s="6">
        <f t="shared" si="10"/>
        <v>59</v>
      </c>
      <c r="N152" s="6">
        <f t="shared" si="11"/>
        <v>30</v>
      </c>
    </row>
    <row r="153" spans="4:14" x14ac:dyDescent="0.25">
      <c r="D153" s="13">
        <v>149</v>
      </c>
      <c r="E153" s="14">
        <v>22</v>
      </c>
      <c r="F153" s="14">
        <v>37</v>
      </c>
      <c r="G153" s="14">
        <v>60</v>
      </c>
      <c r="H153" s="15">
        <v>30</v>
      </c>
      <c r="J153" s="5">
        <v>149</v>
      </c>
      <c r="K153" s="8">
        <f t="shared" si="8"/>
        <v>22</v>
      </c>
      <c r="L153" s="6">
        <f t="shared" si="9"/>
        <v>37</v>
      </c>
      <c r="M153" s="6">
        <f t="shared" si="10"/>
        <v>60</v>
      </c>
      <c r="N153" s="6">
        <f t="shared" si="11"/>
        <v>30</v>
      </c>
    </row>
    <row r="154" spans="4:14" x14ac:dyDescent="0.25">
      <c r="D154" s="13">
        <v>150</v>
      </c>
      <c r="E154" s="14">
        <v>23</v>
      </c>
      <c r="F154" s="14">
        <v>37</v>
      </c>
      <c r="G154" s="14">
        <v>60</v>
      </c>
      <c r="H154" s="15">
        <v>30</v>
      </c>
      <c r="J154" s="5">
        <v>150</v>
      </c>
      <c r="K154" s="8">
        <f t="shared" si="8"/>
        <v>23</v>
      </c>
      <c r="L154" s="6">
        <f t="shared" si="9"/>
        <v>38</v>
      </c>
      <c r="M154" s="6">
        <f t="shared" si="10"/>
        <v>60</v>
      </c>
      <c r="N154" s="6">
        <f t="shared" si="11"/>
        <v>30</v>
      </c>
    </row>
    <row r="155" spans="4:14" x14ac:dyDescent="0.25">
      <c r="D155" s="13">
        <v>151</v>
      </c>
      <c r="E155" s="14">
        <v>23</v>
      </c>
      <c r="F155" s="14">
        <v>38</v>
      </c>
      <c r="G155" s="14">
        <v>60</v>
      </c>
      <c r="H155" s="15">
        <v>30</v>
      </c>
      <c r="J155" s="5">
        <v>151</v>
      </c>
      <c r="K155" s="8">
        <f t="shared" si="8"/>
        <v>23</v>
      </c>
      <c r="L155" s="6">
        <f t="shared" si="9"/>
        <v>38</v>
      </c>
      <c r="M155" s="6">
        <f t="shared" si="10"/>
        <v>60</v>
      </c>
      <c r="N155" s="6">
        <f t="shared" si="11"/>
        <v>30</v>
      </c>
    </row>
    <row r="156" spans="4:14" x14ac:dyDescent="0.25">
      <c r="D156" s="13">
        <v>152</v>
      </c>
      <c r="E156" s="14">
        <v>23</v>
      </c>
      <c r="F156" s="14">
        <v>38</v>
      </c>
      <c r="G156" s="14">
        <v>61</v>
      </c>
      <c r="H156" s="15">
        <v>30</v>
      </c>
      <c r="J156" s="5">
        <v>152</v>
      </c>
      <c r="K156" s="8">
        <f t="shared" si="8"/>
        <v>23</v>
      </c>
      <c r="L156" s="6">
        <f t="shared" si="9"/>
        <v>38</v>
      </c>
      <c r="M156" s="6">
        <f t="shared" si="10"/>
        <v>61</v>
      </c>
      <c r="N156" s="6">
        <f t="shared" si="11"/>
        <v>30</v>
      </c>
    </row>
    <row r="157" spans="4:14" x14ac:dyDescent="0.25">
      <c r="D157" s="13">
        <v>153</v>
      </c>
      <c r="E157" s="14">
        <v>23</v>
      </c>
      <c r="F157" s="14">
        <v>38</v>
      </c>
      <c r="G157" s="14">
        <v>61</v>
      </c>
      <c r="H157" s="15">
        <v>31</v>
      </c>
      <c r="J157" s="5">
        <v>153</v>
      </c>
      <c r="K157" s="8">
        <f t="shared" si="8"/>
        <v>23</v>
      </c>
      <c r="L157" s="6">
        <f t="shared" si="9"/>
        <v>38</v>
      </c>
      <c r="M157" s="6">
        <f t="shared" si="10"/>
        <v>61</v>
      </c>
      <c r="N157" s="6">
        <f t="shared" si="11"/>
        <v>31</v>
      </c>
    </row>
    <row r="158" spans="4:14" x14ac:dyDescent="0.25">
      <c r="D158" s="13">
        <v>154</v>
      </c>
      <c r="E158" s="14">
        <v>23</v>
      </c>
      <c r="F158" s="14">
        <v>39</v>
      </c>
      <c r="G158" s="14">
        <v>61</v>
      </c>
      <c r="H158" s="15">
        <v>31</v>
      </c>
      <c r="J158" s="5">
        <v>154</v>
      </c>
      <c r="K158" s="8">
        <f t="shared" si="8"/>
        <v>23</v>
      </c>
      <c r="L158" s="6">
        <f t="shared" si="9"/>
        <v>39</v>
      </c>
      <c r="M158" s="6">
        <f t="shared" si="10"/>
        <v>62</v>
      </c>
      <c r="N158" s="6">
        <f t="shared" si="11"/>
        <v>31</v>
      </c>
    </row>
    <row r="159" spans="4:14" x14ac:dyDescent="0.25">
      <c r="D159" s="13">
        <v>155</v>
      </c>
      <c r="E159" s="14">
        <v>23</v>
      </c>
      <c r="F159" s="14">
        <v>39</v>
      </c>
      <c r="G159" s="14">
        <v>62</v>
      </c>
      <c r="H159" s="15">
        <v>31</v>
      </c>
      <c r="J159" s="5">
        <v>155</v>
      </c>
      <c r="K159" s="8">
        <f t="shared" si="8"/>
        <v>23</v>
      </c>
      <c r="L159" s="6">
        <f t="shared" si="9"/>
        <v>39</v>
      </c>
      <c r="M159" s="6">
        <f t="shared" si="10"/>
        <v>62</v>
      </c>
      <c r="N159" s="6">
        <f t="shared" si="11"/>
        <v>31</v>
      </c>
    </row>
    <row r="160" spans="4:14" x14ac:dyDescent="0.25">
      <c r="D160" s="13">
        <v>156</v>
      </c>
      <c r="E160" s="14">
        <v>23</v>
      </c>
      <c r="F160" s="14">
        <v>39</v>
      </c>
      <c r="G160" s="14">
        <v>63</v>
      </c>
      <c r="H160" s="15">
        <v>31</v>
      </c>
      <c r="J160" s="5">
        <v>156</v>
      </c>
      <c r="K160" s="8">
        <f t="shared" si="8"/>
        <v>23</v>
      </c>
      <c r="L160" s="6">
        <f t="shared" si="9"/>
        <v>39</v>
      </c>
      <c r="M160" s="6">
        <f t="shared" si="10"/>
        <v>62</v>
      </c>
      <c r="N160" s="6">
        <f t="shared" si="11"/>
        <v>31</v>
      </c>
    </row>
    <row r="161" spans="4:14" x14ac:dyDescent="0.25">
      <c r="D161" s="13">
        <v>157</v>
      </c>
      <c r="E161" s="14">
        <v>24</v>
      </c>
      <c r="F161" s="14">
        <v>39</v>
      </c>
      <c r="G161" s="14">
        <v>63</v>
      </c>
      <c r="H161" s="15">
        <v>31</v>
      </c>
      <c r="J161" s="5">
        <v>157</v>
      </c>
      <c r="K161" s="8">
        <f t="shared" si="8"/>
        <v>24</v>
      </c>
      <c r="L161" s="6">
        <f t="shared" si="9"/>
        <v>39</v>
      </c>
      <c r="M161" s="6">
        <f t="shared" si="10"/>
        <v>63</v>
      </c>
      <c r="N161" s="6">
        <f t="shared" si="11"/>
        <v>31</v>
      </c>
    </row>
    <row r="162" spans="4:14" x14ac:dyDescent="0.25">
      <c r="D162" s="13">
        <v>158</v>
      </c>
      <c r="E162" s="14">
        <v>24</v>
      </c>
      <c r="F162" s="14">
        <v>40</v>
      </c>
      <c r="G162" s="14">
        <v>63</v>
      </c>
      <c r="H162" s="15">
        <v>31</v>
      </c>
      <c r="J162" s="5">
        <v>158</v>
      </c>
      <c r="K162" s="8">
        <f t="shared" si="8"/>
        <v>24</v>
      </c>
      <c r="L162" s="6">
        <f t="shared" si="9"/>
        <v>40</v>
      </c>
      <c r="M162" s="6">
        <f t="shared" si="10"/>
        <v>63</v>
      </c>
      <c r="N162" s="6">
        <f t="shared" si="11"/>
        <v>32</v>
      </c>
    </row>
    <row r="163" spans="4:14" x14ac:dyDescent="0.25">
      <c r="D163" s="13">
        <v>159</v>
      </c>
      <c r="E163" s="14">
        <v>24</v>
      </c>
      <c r="F163" s="14">
        <v>40</v>
      </c>
      <c r="G163" s="14">
        <v>64</v>
      </c>
      <c r="H163" s="15">
        <v>31</v>
      </c>
      <c r="J163" s="5">
        <v>159</v>
      </c>
      <c r="K163" s="8">
        <f t="shared" si="8"/>
        <v>24</v>
      </c>
      <c r="L163" s="6">
        <f t="shared" si="9"/>
        <v>40</v>
      </c>
      <c r="M163" s="6">
        <f t="shared" si="10"/>
        <v>64</v>
      </c>
      <c r="N163" s="6">
        <f t="shared" si="11"/>
        <v>32</v>
      </c>
    </row>
    <row r="164" spans="4:14" x14ac:dyDescent="0.25">
      <c r="D164" s="13">
        <v>160</v>
      </c>
      <c r="E164" s="14">
        <v>24</v>
      </c>
      <c r="F164" s="14">
        <v>40</v>
      </c>
      <c r="G164" s="14">
        <v>64</v>
      </c>
      <c r="H164" s="15">
        <v>32</v>
      </c>
      <c r="J164" s="5">
        <v>160</v>
      </c>
      <c r="K164" s="8">
        <f t="shared" si="8"/>
        <v>24</v>
      </c>
      <c r="L164" s="6">
        <f t="shared" si="9"/>
        <v>40</v>
      </c>
      <c r="M164" s="6">
        <f t="shared" si="10"/>
        <v>64</v>
      </c>
      <c r="N164" s="6">
        <f t="shared" si="11"/>
        <v>32</v>
      </c>
    </row>
    <row r="165" spans="4:14" x14ac:dyDescent="0.25">
      <c r="D165" s="13">
        <v>161</v>
      </c>
      <c r="E165" s="14">
        <v>24</v>
      </c>
      <c r="F165" s="14">
        <v>40</v>
      </c>
      <c r="G165" s="14">
        <v>65</v>
      </c>
      <c r="H165" s="15">
        <v>32</v>
      </c>
      <c r="J165" s="5">
        <v>161</v>
      </c>
      <c r="K165" s="8">
        <f t="shared" si="8"/>
        <v>24</v>
      </c>
      <c r="L165" s="6">
        <f t="shared" si="9"/>
        <v>40</v>
      </c>
      <c r="M165" s="6">
        <f t="shared" si="10"/>
        <v>64</v>
      </c>
      <c r="N165" s="6">
        <f t="shared" si="11"/>
        <v>32</v>
      </c>
    </row>
    <row r="166" spans="4:14" x14ac:dyDescent="0.25">
      <c r="D166" s="13">
        <v>162</v>
      </c>
      <c r="E166" s="14">
        <v>24</v>
      </c>
      <c r="F166" s="14">
        <v>41</v>
      </c>
      <c r="G166" s="14">
        <v>65</v>
      </c>
      <c r="H166" s="15">
        <v>32</v>
      </c>
      <c r="J166" s="5">
        <v>162</v>
      </c>
      <c r="K166" s="8">
        <f t="shared" si="8"/>
        <v>24</v>
      </c>
      <c r="L166" s="6">
        <f t="shared" si="9"/>
        <v>41</v>
      </c>
      <c r="M166" s="6">
        <f t="shared" si="10"/>
        <v>65</v>
      </c>
      <c r="N166" s="6">
        <f t="shared" si="11"/>
        <v>32</v>
      </c>
    </row>
    <row r="167" spans="4:14" x14ac:dyDescent="0.25">
      <c r="D167" s="13">
        <v>163</v>
      </c>
      <c r="E167" s="14">
        <v>24</v>
      </c>
      <c r="F167" s="14">
        <v>41</v>
      </c>
      <c r="G167" s="14">
        <v>65</v>
      </c>
      <c r="H167" s="15">
        <v>33</v>
      </c>
      <c r="J167" s="5">
        <v>163</v>
      </c>
      <c r="K167" s="8">
        <f t="shared" si="8"/>
        <v>24</v>
      </c>
      <c r="L167" s="6">
        <f t="shared" si="9"/>
        <v>41</v>
      </c>
      <c r="M167" s="6">
        <f t="shared" si="10"/>
        <v>65</v>
      </c>
      <c r="N167" s="6">
        <f t="shared" si="11"/>
        <v>33</v>
      </c>
    </row>
    <row r="168" spans="4:14" x14ac:dyDescent="0.25">
      <c r="D168" s="13">
        <v>164</v>
      </c>
      <c r="E168" s="14">
        <v>25</v>
      </c>
      <c r="F168" s="14">
        <v>41</v>
      </c>
      <c r="G168" s="14">
        <v>65</v>
      </c>
      <c r="H168" s="15">
        <v>33</v>
      </c>
      <c r="J168" s="5">
        <v>164</v>
      </c>
      <c r="K168" s="8">
        <f t="shared" si="8"/>
        <v>25</v>
      </c>
      <c r="L168" s="6">
        <f t="shared" si="9"/>
        <v>41</v>
      </c>
      <c r="M168" s="6">
        <f t="shared" si="10"/>
        <v>66</v>
      </c>
      <c r="N168" s="6">
        <f t="shared" si="11"/>
        <v>33</v>
      </c>
    </row>
    <row r="169" spans="4:14" x14ac:dyDescent="0.25">
      <c r="D169" s="13">
        <v>165</v>
      </c>
      <c r="E169" s="14">
        <v>25</v>
      </c>
      <c r="F169" s="14">
        <v>41</v>
      </c>
      <c r="G169" s="14">
        <v>66</v>
      </c>
      <c r="H169" s="15">
        <v>33</v>
      </c>
      <c r="J169" s="5">
        <v>165</v>
      </c>
      <c r="K169" s="8">
        <f t="shared" si="8"/>
        <v>25</v>
      </c>
      <c r="L169" s="6">
        <f t="shared" si="9"/>
        <v>41</v>
      </c>
      <c r="M169" s="6">
        <f t="shared" si="10"/>
        <v>66</v>
      </c>
      <c r="N169" s="6">
        <f t="shared" si="11"/>
        <v>33</v>
      </c>
    </row>
    <row r="170" spans="4:14" x14ac:dyDescent="0.25">
      <c r="D170" s="13">
        <v>166</v>
      </c>
      <c r="E170" s="14">
        <v>25</v>
      </c>
      <c r="F170" s="14">
        <v>42</v>
      </c>
      <c r="G170" s="14">
        <v>66</v>
      </c>
      <c r="H170" s="15">
        <v>33</v>
      </c>
      <c r="J170" s="5">
        <v>166</v>
      </c>
      <c r="K170" s="8">
        <f t="shared" si="8"/>
        <v>25</v>
      </c>
      <c r="L170" s="6">
        <f t="shared" si="9"/>
        <v>42</v>
      </c>
      <c r="M170" s="6">
        <f t="shared" si="10"/>
        <v>66</v>
      </c>
      <c r="N170" s="6">
        <f t="shared" si="11"/>
        <v>33</v>
      </c>
    </row>
    <row r="171" spans="4:14" x14ac:dyDescent="0.25">
      <c r="D171" s="13">
        <v>167</v>
      </c>
      <c r="E171" s="14">
        <v>25</v>
      </c>
      <c r="F171" s="14">
        <v>42</v>
      </c>
      <c r="G171" s="14">
        <v>67</v>
      </c>
      <c r="H171" s="15">
        <v>33</v>
      </c>
      <c r="J171" s="5">
        <v>167</v>
      </c>
      <c r="K171" s="8">
        <f t="shared" si="8"/>
        <v>25</v>
      </c>
      <c r="L171" s="6">
        <f t="shared" si="9"/>
        <v>42</v>
      </c>
      <c r="M171" s="6">
        <f t="shared" si="10"/>
        <v>67</v>
      </c>
      <c r="N171" s="6">
        <f t="shared" si="11"/>
        <v>33</v>
      </c>
    </row>
    <row r="172" spans="4:14" x14ac:dyDescent="0.25">
      <c r="D172" s="13">
        <v>168</v>
      </c>
      <c r="E172" s="14">
        <v>25</v>
      </c>
      <c r="F172" s="14">
        <v>42</v>
      </c>
      <c r="G172" s="14">
        <v>67</v>
      </c>
      <c r="H172" s="15">
        <v>34</v>
      </c>
      <c r="J172" s="5">
        <v>168</v>
      </c>
      <c r="K172" s="8">
        <f t="shared" si="8"/>
        <v>25</v>
      </c>
      <c r="L172" s="6">
        <f t="shared" si="9"/>
        <v>42</v>
      </c>
      <c r="M172" s="6">
        <f t="shared" si="10"/>
        <v>67</v>
      </c>
      <c r="N172" s="6">
        <f t="shared" si="11"/>
        <v>34</v>
      </c>
    </row>
    <row r="173" spans="4:14" x14ac:dyDescent="0.25">
      <c r="D173" s="13">
        <v>169</v>
      </c>
      <c r="E173" s="14">
        <v>25</v>
      </c>
      <c r="F173" s="14">
        <v>42</v>
      </c>
      <c r="G173" s="14">
        <v>68</v>
      </c>
      <c r="H173" s="15">
        <v>34</v>
      </c>
      <c r="J173" s="5">
        <v>169</v>
      </c>
      <c r="K173" s="8">
        <f t="shared" si="8"/>
        <v>25</v>
      </c>
      <c r="L173" s="6">
        <f t="shared" si="9"/>
        <v>42</v>
      </c>
      <c r="M173" s="6">
        <f t="shared" si="10"/>
        <v>68</v>
      </c>
      <c r="N173" s="6">
        <f t="shared" si="11"/>
        <v>34</v>
      </c>
    </row>
    <row r="174" spans="4:14" x14ac:dyDescent="0.25">
      <c r="D174" s="13">
        <v>170</v>
      </c>
      <c r="E174" s="14">
        <v>26</v>
      </c>
      <c r="F174" s="14">
        <v>42</v>
      </c>
      <c r="G174" s="14">
        <v>68</v>
      </c>
      <c r="H174" s="15">
        <v>34</v>
      </c>
      <c r="J174" s="5">
        <v>170</v>
      </c>
      <c r="K174" s="8">
        <f t="shared" si="8"/>
        <v>26</v>
      </c>
      <c r="L174" s="6">
        <f t="shared" si="9"/>
        <v>43</v>
      </c>
      <c r="M174" s="6">
        <f t="shared" si="10"/>
        <v>68</v>
      </c>
      <c r="N174" s="6">
        <f t="shared" si="11"/>
        <v>34</v>
      </c>
    </row>
    <row r="175" spans="4:14" x14ac:dyDescent="0.25">
      <c r="D175" s="13">
        <v>171</v>
      </c>
      <c r="E175" s="14">
        <v>26</v>
      </c>
      <c r="F175" s="14">
        <v>43</v>
      </c>
      <c r="G175" s="14">
        <v>68</v>
      </c>
      <c r="H175" s="15">
        <v>34</v>
      </c>
      <c r="J175" s="5">
        <v>171</v>
      </c>
      <c r="K175" s="8">
        <f t="shared" si="8"/>
        <v>26</v>
      </c>
      <c r="L175" s="6">
        <f t="shared" si="9"/>
        <v>43</v>
      </c>
      <c r="M175" s="6">
        <f t="shared" si="10"/>
        <v>68</v>
      </c>
      <c r="N175" s="6">
        <f t="shared" si="11"/>
        <v>34</v>
      </c>
    </row>
    <row r="176" spans="4:14" x14ac:dyDescent="0.25">
      <c r="D176" s="13">
        <v>172</v>
      </c>
      <c r="E176" s="14">
        <v>26</v>
      </c>
      <c r="F176" s="14">
        <v>43</v>
      </c>
      <c r="G176" s="14">
        <v>69</v>
      </c>
      <c r="H176" s="15">
        <v>34</v>
      </c>
      <c r="J176" s="5">
        <v>172</v>
      </c>
      <c r="K176" s="8">
        <f t="shared" si="8"/>
        <v>26</v>
      </c>
      <c r="L176" s="6">
        <f t="shared" si="9"/>
        <v>43</v>
      </c>
      <c r="M176" s="6">
        <f t="shared" si="10"/>
        <v>69</v>
      </c>
      <c r="N176" s="6">
        <f t="shared" si="11"/>
        <v>34</v>
      </c>
    </row>
    <row r="177" spans="4:14" x14ac:dyDescent="0.25">
      <c r="D177" s="13">
        <v>173</v>
      </c>
      <c r="E177" s="14">
        <v>26</v>
      </c>
      <c r="F177" s="14">
        <v>43</v>
      </c>
      <c r="G177" s="14">
        <v>69</v>
      </c>
      <c r="H177" s="15">
        <v>35</v>
      </c>
      <c r="J177" s="5">
        <v>173</v>
      </c>
      <c r="K177" s="8">
        <f t="shared" si="8"/>
        <v>26</v>
      </c>
      <c r="L177" s="6">
        <f t="shared" si="9"/>
        <v>43</v>
      </c>
      <c r="M177" s="6">
        <f t="shared" si="10"/>
        <v>69</v>
      </c>
      <c r="N177" s="6">
        <f t="shared" si="11"/>
        <v>35</v>
      </c>
    </row>
    <row r="178" spans="4:14" x14ac:dyDescent="0.25">
      <c r="D178" s="13">
        <v>174</v>
      </c>
      <c r="E178" s="14">
        <v>26</v>
      </c>
      <c r="F178" s="14">
        <v>44</v>
      </c>
      <c r="G178" s="14">
        <v>69</v>
      </c>
      <c r="H178" s="15">
        <v>35</v>
      </c>
      <c r="J178" s="5">
        <v>174</v>
      </c>
      <c r="K178" s="8">
        <f t="shared" si="8"/>
        <v>26</v>
      </c>
      <c r="L178" s="6">
        <f t="shared" si="9"/>
        <v>44</v>
      </c>
      <c r="M178" s="6">
        <f t="shared" si="10"/>
        <v>70</v>
      </c>
      <c r="N178" s="6">
        <f t="shared" si="11"/>
        <v>35</v>
      </c>
    </row>
    <row r="179" spans="4:14" x14ac:dyDescent="0.25">
      <c r="D179" s="13">
        <v>175</v>
      </c>
      <c r="E179" s="14">
        <v>26</v>
      </c>
      <c r="F179" s="14">
        <v>44</v>
      </c>
      <c r="G179" s="14">
        <v>70</v>
      </c>
      <c r="H179" s="15">
        <v>35</v>
      </c>
      <c r="J179" s="5">
        <v>175</v>
      </c>
      <c r="K179" s="8">
        <f t="shared" si="8"/>
        <v>26</v>
      </c>
      <c r="L179" s="6">
        <f t="shared" si="9"/>
        <v>44</v>
      </c>
      <c r="M179" s="6">
        <f t="shared" si="10"/>
        <v>70</v>
      </c>
      <c r="N179" s="6">
        <f t="shared" si="11"/>
        <v>35</v>
      </c>
    </row>
    <row r="180" spans="4:14" x14ac:dyDescent="0.25">
      <c r="D180" s="13">
        <v>176</v>
      </c>
      <c r="E180" s="14">
        <v>26</v>
      </c>
      <c r="F180" s="14">
        <v>44</v>
      </c>
      <c r="G180" s="14">
        <v>71</v>
      </c>
      <c r="H180" s="15">
        <v>35</v>
      </c>
      <c r="J180" s="5">
        <v>176</v>
      </c>
      <c r="K180" s="8">
        <f t="shared" si="8"/>
        <v>26</v>
      </c>
      <c r="L180" s="6">
        <f t="shared" si="9"/>
        <v>44</v>
      </c>
      <c r="M180" s="6">
        <f t="shared" si="10"/>
        <v>70</v>
      </c>
      <c r="N180" s="6">
        <f t="shared" si="11"/>
        <v>35</v>
      </c>
    </row>
    <row r="181" spans="4:14" x14ac:dyDescent="0.25">
      <c r="D181" s="13">
        <v>177</v>
      </c>
      <c r="E181" s="14">
        <v>27</v>
      </c>
      <c r="F181" s="14">
        <v>44</v>
      </c>
      <c r="G181" s="14">
        <v>71</v>
      </c>
      <c r="H181" s="15">
        <v>35</v>
      </c>
      <c r="J181" s="5">
        <v>177</v>
      </c>
      <c r="K181" s="8">
        <f t="shared" si="8"/>
        <v>27</v>
      </c>
      <c r="L181" s="6">
        <f t="shared" si="9"/>
        <v>44</v>
      </c>
      <c r="M181" s="6">
        <f t="shared" si="10"/>
        <v>71</v>
      </c>
      <c r="N181" s="6">
        <f t="shared" si="11"/>
        <v>35</v>
      </c>
    </row>
    <row r="182" spans="4:14" x14ac:dyDescent="0.25">
      <c r="D182" s="13">
        <v>178</v>
      </c>
      <c r="E182" s="14">
        <v>27</v>
      </c>
      <c r="F182" s="14">
        <v>45</v>
      </c>
      <c r="G182" s="14">
        <v>71</v>
      </c>
      <c r="H182" s="15">
        <v>35</v>
      </c>
      <c r="J182" s="5">
        <v>178</v>
      </c>
      <c r="K182" s="8">
        <f t="shared" si="8"/>
        <v>27</v>
      </c>
      <c r="L182" s="6">
        <f t="shared" si="9"/>
        <v>45</v>
      </c>
      <c r="M182" s="6">
        <f t="shared" si="10"/>
        <v>71</v>
      </c>
      <c r="N182" s="6">
        <f t="shared" si="11"/>
        <v>36</v>
      </c>
    </row>
    <row r="183" spans="4:14" x14ac:dyDescent="0.25">
      <c r="D183" s="13">
        <v>179</v>
      </c>
      <c r="E183" s="14">
        <v>27</v>
      </c>
      <c r="F183" s="14">
        <v>45</v>
      </c>
      <c r="G183" s="14">
        <v>72</v>
      </c>
      <c r="H183" s="15">
        <v>35</v>
      </c>
      <c r="J183" s="5">
        <v>179</v>
      </c>
      <c r="K183" s="8">
        <f t="shared" si="8"/>
        <v>27</v>
      </c>
      <c r="L183" s="6">
        <f t="shared" si="9"/>
        <v>45</v>
      </c>
      <c r="M183" s="6">
        <f t="shared" si="10"/>
        <v>72</v>
      </c>
      <c r="N183" s="6">
        <f t="shared" si="11"/>
        <v>36</v>
      </c>
    </row>
    <row r="184" spans="4:14" x14ac:dyDescent="0.25">
      <c r="D184" s="13">
        <v>180</v>
      </c>
      <c r="E184" s="14">
        <v>27</v>
      </c>
      <c r="F184" s="14">
        <v>45</v>
      </c>
      <c r="G184" s="14">
        <v>72</v>
      </c>
      <c r="H184" s="15">
        <v>36</v>
      </c>
      <c r="J184" s="5">
        <v>180</v>
      </c>
      <c r="K184" s="8">
        <f t="shared" si="8"/>
        <v>27</v>
      </c>
      <c r="L184" s="6">
        <f t="shared" si="9"/>
        <v>45</v>
      </c>
      <c r="M184" s="6">
        <f t="shared" si="10"/>
        <v>72</v>
      </c>
      <c r="N184" s="6">
        <f t="shared" si="11"/>
        <v>36</v>
      </c>
    </row>
    <row r="185" spans="4:14" x14ac:dyDescent="0.25">
      <c r="D185" s="13">
        <v>181</v>
      </c>
      <c r="E185" s="14">
        <v>27</v>
      </c>
      <c r="F185" s="14">
        <v>45</v>
      </c>
      <c r="G185" s="14">
        <v>73</v>
      </c>
      <c r="H185" s="15">
        <v>36</v>
      </c>
      <c r="J185" s="5">
        <v>181</v>
      </c>
      <c r="K185" s="8">
        <f t="shared" si="8"/>
        <v>27</v>
      </c>
      <c r="L185" s="6">
        <f t="shared" si="9"/>
        <v>45</v>
      </c>
      <c r="M185" s="6">
        <f t="shared" si="10"/>
        <v>72</v>
      </c>
      <c r="N185" s="6">
        <f t="shared" si="11"/>
        <v>36</v>
      </c>
    </row>
    <row r="186" spans="4:14" x14ac:dyDescent="0.25">
      <c r="D186" s="13">
        <v>182</v>
      </c>
      <c r="E186" s="14">
        <v>27</v>
      </c>
      <c r="F186" s="14">
        <v>46</v>
      </c>
      <c r="G186" s="14">
        <v>73</v>
      </c>
      <c r="H186" s="15">
        <v>36</v>
      </c>
      <c r="J186" s="5">
        <v>182</v>
      </c>
      <c r="K186" s="8">
        <f t="shared" si="8"/>
        <v>27</v>
      </c>
      <c r="L186" s="6">
        <f t="shared" si="9"/>
        <v>46</v>
      </c>
      <c r="M186" s="6">
        <f t="shared" si="10"/>
        <v>73</v>
      </c>
      <c r="N186" s="6">
        <f t="shared" si="11"/>
        <v>36</v>
      </c>
    </row>
    <row r="187" spans="4:14" x14ac:dyDescent="0.25">
      <c r="D187" s="13">
        <v>183</v>
      </c>
      <c r="E187" s="14">
        <v>27</v>
      </c>
      <c r="F187" s="14">
        <v>46</v>
      </c>
      <c r="G187" s="14">
        <v>73</v>
      </c>
      <c r="H187" s="15">
        <v>37</v>
      </c>
      <c r="J187" s="5">
        <v>183</v>
      </c>
      <c r="K187" s="8">
        <f t="shared" si="8"/>
        <v>27</v>
      </c>
      <c r="L187" s="6">
        <f t="shared" si="9"/>
        <v>46</v>
      </c>
      <c r="M187" s="6">
        <f t="shared" si="10"/>
        <v>73</v>
      </c>
      <c r="N187" s="6">
        <f t="shared" si="11"/>
        <v>37</v>
      </c>
    </row>
    <row r="188" spans="4:14" x14ac:dyDescent="0.25">
      <c r="D188" s="13">
        <v>184</v>
      </c>
      <c r="E188" s="14">
        <v>28</v>
      </c>
      <c r="F188" s="14">
        <v>46</v>
      </c>
      <c r="G188" s="14">
        <v>73</v>
      </c>
      <c r="H188" s="15">
        <v>37</v>
      </c>
      <c r="J188" s="5">
        <v>184</v>
      </c>
      <c r="K188" s="8">
        <f t="shared" si="8"/>
        <v>28</v>
      </c>
      <c r="L188" s="6">
        <f t="shared" si="9"/>
        <v>46</v>
      </c>
      <c r="M188" s="6">
        <f t="shared" si="10"/>
        <v>74</v>
      </c>
      <c r="N188" s="6">
        <f t="shared" si="11"/>
        <v>37</v>
      </c>
    </row>
    <row r="189" spans="4:14" x14ac:dyDescent="0.25">
      <c r="D189" s="13">
        <v>185</v>
      </c>
      <c r="E189" s="14">
        <v>28</v>
      </c>
      <c r="F189" s="14">
        <v>46</v>
      </c>
      <c r="G189" s="14">
        <v>74</v>
      </c>
      <c r="H189" s="15">
        <v>37</v>
      </c>
      <c r="J189" s="5">
        <v>185</v>
      </c>
      <c r="K189" s="8">
        <f t="shared" si="8"/>
        <v>28</v>
      </c>
      <c r="L189" s="6">
        <f t="shared" si="9"/>
        <v>46</v>
      </c>
      <c r="M189" s="6">
        <f t="shared" si="10"/>
        <v>74</v>
      </c>
      <c r="N189" s="6">
        <f t="shared" si="11"/>
        <v>37</v>
      </c>
    </row>
    <row r="190" spans="4:14" x14ac:dyDescent="0.25">
      <c r="D190" s="13">
        <v>186</v>
      </c>
      <c r="E190" s="14">
        <v>28</v>
      </c>
      <c r="F190" s="14">
        <v>47</v>
      </c>
      <c r="G190" s="14">
        <v>74</v>
      </c>
      <c r="H190" s="15">
        <v>37</v>
      </c>
      <c r="J190" s="5">
        <v>186</v>
      </c>
      <c r="K190" s="8">
        <f t="shared" si="8"/>
        <v>28</v>
      </c>
      <c r="L190" s="6">
        <f t="shared" si="9"/>
        <v>47</v>
      </c>
      <c r="M190" s="6">
        <f t="shared" si="10"/>
        <v>74</v>
      </c>
      <c r="N190" s="6">
        <f t="shared" si="11"/>
        <v>37</v>
      </c>
    </row>
    <row r="191" spans="4:14" x14ac:dyDescent="0.25">
      <c r="D191" s="13">
        <v>187</v>
      </c>
      <c r="E191" s="14">
        <v>28</v>
      </c>
      <c r="F191" s="14">
        <v>47</v>
      </c>
      <c r="G191" s="14">
        <v>75</v>
      </c>
      <c r="H191" s="15">
        <v>37</v>
      </c>
      <c r="J191" s="5">
        <v>187</v>
      </c>
      <c r="K191" s="8">
        <f t="shared" si="8"/>
        <v>28</v>
      </c>
      <c r="L191" s="6">
        <f t="shared" si="9"/>
        <v>47</v>
      </c>
      <c r="M191" s="6">
        <f t="shared" si="10"/>
        <v>75</v>
      </c>
      <c r="N191" s="6">
        <f t="shared" si="11"/>
        <v>37</v>
      </c>
    </row>
    <row r="192" spans="4:14" x14ac:dyDescent="0.25">
      <c r="D192" s="13">
        <v>188</v>
      </c>
      <c r="E192" s="14">
        <v>28</v>
      </c>
      <c r="F192" s="14">
        <v>47</v>
      </c>
      <c r="G192" s="14">
        <v>75</v>
      </c>
      <c r="H192" s="15">
        <v>38</v>
      </c>
      <c r="J192" s="5">
        <v>188</v>
      </c>
      <c r="K192" s="8">
        <f t="shared" si="8"/>
        <v>28</v>
      </c>
      <c r="L192" s="6">
        <f t="shared" si="9"/>
        <v>47</v>
      </c>
      <c r="M192" s="6">
        <f t="shared" si="10"/>
        <v>75</v>
      </c>
      <c r="N192" s="6">
        <f t="shared" si="11"/>
        <v>38</v>
      </c>
    </row>
    <row r="193" spans="4:14" x14ac:dyDescent="0.25">
      <c r="D193" s="13">
        <v>189</v>
      </c>
      <c r="E193" s="14">
        <v>28</v>
      </c>
      <c r="F193" s="14">
        <v>47</v>
      </c>
      <c r="G193" s="14">
        <v>76</v>
      </c>
      <c r="H193" s="15">
        <v>38</v>
      </c>
      <c r="J193" s="5">
        <v>189</v>
      </c>
      <c r="K193" s="8">
        <f t="shared" si="8"/>
        <v>28</v>
      </c>
      <c r="L193" s="6">
        <f t="shared" si="9"/>
        <v>47</v>
      </c>
      <c r="M193" s="6">
        <f t="shared" si="10"/>
        <v>76</v>
      </c>
      <c r="N193" s="6">
        <f t="shared" si="11"/>
        <v>38</v>
      </c>
    </row>
    <row r="194" spans="4:14" x14ac:dyDescent="0.25">
      <c r="D194" s="13">
        <v>190</v>
      </c>
      <c r="E194" s="14">
        <v>29</v>
      </c>
      <c r="F194" s="14">
        <v>47</v>
      </c>
      <c r="G194" s="14">
        <v>76</v>
      </c>
      <c r="H194" s="15">
        <v>38</v>
      </c>
      <c r="J194" s="5">
        <v>190</v>
      </c>
      <c r="K194" s="8">
        <f t="shared" si="8"/>
        <v>29</v>
      </c>
      <c r="L194" s="6">
        <f t="shared" si="9"/>
        <v>48</v>
      </c>
      <c r="M194" s="6">
        <f t="shared" si="10"/>
        <v>76</v>
      </c>
      <c r="N194" s="6">
        <f t="shared" si="11"/>
        <v>38</v>
      </c>
    </row>
    <row r="195" spans="4:14" x14ac:dyDescent="0.25">
      <c r="D195" s="13">
        <v>191</v>
      </c>
      <c r="E195" s="14">
        <v>29</v>
      </c>
      <c r="F195" s="14">
        <v>48</v>
      </c>
      <c r="G195" s="14">
        <v>76</v>
      </c>
      <c r="H195" s="15">
        <v>38</v>
      </c>
      <c r="J195" s="5">
        <v>191</v>
      </c>
      <c r="K195" s="8">
        <f t="shared" si="8"/>
        <v>29</v>
      </c>
      <c r="L195" s="6">
        <f t="shared" si="9"/>
        <v>48</v>
      </c>
      <c r="M195" s="6">
        <f t="shared" si="10"/>
        <v>76</v>
      </c>
      <c r="N195" s="6">
        <f t="shared" si="11"/>
        <v>38</v>
      </c>
    </row>
    <row r="196" spans="4:14" x14ac:dyDescent="0.25">
      <c r="D196" s="13">
        <v>192</v>
      </c>
      <c r="E196" s="14">
        <v>29</v>
      </c>
      <c r="F196" s="14">
        <v>48</v>
      </c>
      <c r="G196" s="14">
        <v>77</v>
      </c>
      <c r="H196" s="15">
        <v>38</v>
      </c>
      <c r="J196" s="5">
        <v>192</v>
      </c>
      <c r="K196" s="8">
        <f t="shared" si="8"/>
        <v>29</v>
      </c>
      <c r="L196" s="6">
        <f t="shared" si="9"/>
        <v>48</v>
      </c>
      <c r="M196" s="6">
        <f t="shared" si="10"/>
        <v>77</v>
      </c>
      <c r="N196" s="6">
        <f t="shared" si="11"/>
        <v>38</v>
      </c>
    </row>
    <row r="197" spans="4:14" x14ac:dyDescent="0.25">
      <c r="D197" s="13">
        <v>193</v>
      </c>
      <c r="E197" s="14">
        <v>29</v>
      </c>
      <c r="F197" s="14">
        <v>48</v>
      </c>
      <c r="G197" s="14">
        <v>77</v>
      </c>
      <c r="H197" s="15">
        <v>39</v>
      </c>
      <c r="J197" s="5">
        <v>193</v>
      </c>
      <c r="K197" s="8">
        <f t="shared" si="8"/>
        <v>29</v>
      </c>
      <c r="L197" s="6">
        <f t="shared" si="9"/>
        <v>48</v>
      </c>
      <c r="M197" s="6">
        <f t="shared" si="10"/>
        <v>77</v>
      </c>
      <c r="N197" s="6">
        <f t="shared" si="11"/>
        <v>39</v>
      </c>
    </row>
    <row r="198" spans="4:14" x14ac:dyDescent="0.25">
      <c r="D198" s="13">
        <v>194</v>
      </c>
      <c r="E198" s="14">
        <v>29</v>
      </c>
      <c r="F198" s="14">
        <v>49</v>
      </c>
      <c r="G198" s="14">
        <v>77</v>
      </c>
      <c r="H198" s="15">
        <v>39</v>
      </c>
      <c r="J198" s="5">
        <v>194</v>
      </c>
      <c r="K198" s="8">
        <f t="shared" ref="K198:K261" si="12">ROUND(J198*$K$4,0)</f>
        <v>29</v>
      </c>
      <c r="L198" s="6">
        <f t="shared" ref="L198:L261" si="13">ROUND(J198*$L$4,0)</f>
        <v>49</v>
      </c>
      <c r="M198" s="6">
        <f t="shared" ref="M198:M261" si="14">ROUND(J198*$M$4,0)</f>
        <v>78</v>
      </c>
      <c r="N198" s="6">
        <f t="shared" ref="N198:N261" si="15">ROUND(J198*$N$4,0)</f>
        <v>39</v>
      </c>
    </row>
    <row r="199" spans="4:14" x14ac:dyDescent="0.25">
      <c r="D199" s="13">
        <v>195</v>
      </c>
      <c r="E199" s="14">
        <v>29</v>
      </c>
      <c r="F199" s="14">
        <v>49</v>
      </c>
      <c r="G199" s="14">
        <v>78</v>
      </c>
      <c r="H199" s="15">
        <v>39</v>
      </c>
      <c r="J199" s="5">
        <v>195</v>
      </c>
      <c r="K199" s="8">
        <f t="shared" si="12"/>
        <v>29</v>
      </c>
      <c r="L199" s="6">
        <f t="shared" si="13"/>
        <v>49</v>
      </c>
      <c r="M199" s="6">
        <f t="shared" si="14"/>
        <v>78</v>
      </c>
      <c r="N199" s="6">
        <f t="shared" si="15"/>
        <v>39</v>
      </c>
    </row>
    <row r="200" spans="4:14" x14ac:dyDescent="0.25">
      <c r="D200" s="13">
        <v>196</v>
      </c>
      <c r="E200" s="14">
        <v>29</v>
      </c>
      <c r="F200" s="14">
        <v>49</v>
      </c>
      <c r="G200" s="14">
        <v>79</v>
      </c>
      <c r="H200" s="15">
        <v>39</v>
      </c>
      <c r="J200" s="5">
        <v>196</v>
      </c>
      <c r="K200" s="8">
        <f t="shared" si="12"/>
        <v>29</v>
      </c>
      <c r="L200" s="6">
        <f t="shared" si="13"/>
        <v>49</v>
      </c>
      <c r="M200" s="6">
        <f t="shared" si="14"/>
        <v>78</v>
      </c>
      <c r="N200" s="6">
        <f t="shared" si="15"/>
        <v>39</v>
      </c>
    </row>
    <row r="201" spans="4:14" x14ac:dyDescent="0.25">
      <c r="D201" s="13">
        <v>197</v>
      </c>
      <c r="E201" s="14">
        <v>30</v>
      </c>
      <c r="F201" s="14">
        <v>49</v>
      </c>
      <c r="G201" s="14">
        <v>79</v>
      </c>
      <c r="H201" s="15">
        <v>39</v>
      </c>
      <c r="J201" s="5">
        <v>197</v>
      </c>
      <c r="K201" s="8">
        <f t="shared" si="12"/>
        <v>30</v>
      </c>
      <c r="L201" s="6">
        <f t="shared" si="13"/>
        <v>49</v>
      </c>
      <c r="M201" s="6">
        <f t="shared" si="14"/>
        <v>79</v>
      </c>
      <c r="N201" s="6">
        <f t="shared" si="15"/>
        <v>39</v>
      </c>
    </row>
    <row r="202" spans="4:14" x14ac:dyDescent="0.25">
      <c r="D202" s="13">
        <v>198</v>
      </c>
      <c r="E202" s="14">
        <v>30</v>
      </c>
      <c r="F202" s="14">
        <v>50</v>
      </c>
      <c r="G202" s="14">
        <v>79</v>
      </c>
      <c r="H202" s="15">
        <v>39</v>
      </c>
      <c r="J202" s="5">
        <v>198</v>
      </c>
      <c r="K202" s="8">
        <f t="shared" si="12"/>
        <v>30</v>
      </c>
      <c r="L202" s="6">
        <f t="shared" si="13"/>
        <v>50</v>
      </c>
      <c r="M202" s="6">
        <f t="shared" si="14"/>
        <v>79</v>
      </c>
      <c r="N202" s="6">
        <f t="shared" si="15"/>
        <v>40</v>
      </c>
    </row>
    <row r="203" spans="4:14" x14ac:dyDescent="0.25">
      <c r="D203" s="13">
        <v>199</v>
      </c>
      <c r="E203" s="14">
        <v>30</v>
      </c>
      <c r="F203" s="14">
        <v>50</v>
      </c>
      <c r="G203" s="14">
        <v>80</v>
      </c>
      <c r="H203" s="15">
        <v>39</v>
      </c>
      <c r="J203" s="5">
        <v>199</v>
      </c>
      <c r="K203" s="8">
        <f t="shared" si="12"/>
        <v>30</v>
      </c>
      <c r="L203" s="6">
        <f t="shared" si="13"/>
        <v>50</v>
      </c>
      <c r="M203" s="6">
        <f t="shared" si="14"/>
        <v>80</v>
      </c>
      <c r="N203" s="6">
        <f t="shared" si="15"/>
        <v>40</v>
      </c>
    </row>
    <row r="204" spans="4:14" x14ac:dyDescent="0.25">
      <c r="D204" s="13">
        <v>200</v>
      </c>
      <c r="E204" s="14">
        <v>30</v>
      </c>
      <c r="F204" s="14">
        <v>50</v>
      </c>
      <c r="G204" s="14">
        <v>80</v>
      </c>
      <c r="H204" s="15">
        <v>40</v>
      </c>
      <c r="J204" s="5">
        <v>200</v>
      </c>
      <c r="K204" s="8">
        <f t="shared" si="12"/>
        <v>30</v>
      </c>
      <c r="L204" s="6">
        <f t="shared" si="13"/>
        <v>50</v>
      </c>
      <c r="M204" s="6">
        <f t="shared" si="14"/>
        <v>80</v>
      </c>
      <c r="N204" s="6">
        <f t="shared" si="15"/>
        <v>40</v>
      </c>
    </row>
    <row r="205" spans="4:14" x14ac:dyDescent="0.25">
      <c r="D205" s="13">
        <v>201</v>
      </c>
      <c r="E205" s="14">
        <v>30</v>
      </c>
      <c r="F205" s="14">
        <v>50</v>
      </c>
      <c r="G205" s="14">
        <v>81</v>
      </c>
      <c r="H205" s="15">
        <v>40</v>
      </c>
      <c r="J205" s="5">
        <v>201</v>
      </c>
      <c r="K205" s="8">
        <f t="shared" si="12"/>
        <v>30</v>
      </c>
      <c r="L205" s="6">
        <f t="shared" si="13"/>
        <v>50</v>
      </c>
      <c r="M205" s="6">
        <f t="shared" si="14"/>
        <v>80</v>
      </c>
      <c r="N205" s="6">
        <f t="shared" si="15"/>
        <v>40</v>
      </c>
    </row>
    <row r="206" spans="4:14" x14ac:dyDescent="0.25">
      <c r="D206" s="13">
        <v>202</v>
      </c>
      <c r="E206" s="14">
        <v>30</v>
      </c>
      <c r="F206" s="14">
        <v>51</v>
      </c>
      <c r="G206" s="14">
        <v>81</v>
      </c>
      <c r="H206" s="15">
        <v>40</v>
      </c>
      <c r="J206" s="5">
        <v>202</v>
      </c>
      <c r="K206" s="8">
        <f t="shared" si="12"/>
        <v>30</v>
      </c>
      <c r="L206" s="6">
        <f t="shared" si="13"/>
        <v>51</v>
      </c>
      <c r="M206" s="6">
        <f t="shared" si="14"/>
        <v>81</v>
      </c>
      <c r="N206" s="6">
        <f t="shared" si="15"/>
        <v>40</v>
      </c>
    </row>
    <row r="207" spans="4:14" x14ac:dyDescent="0.25">
      <c r="D207" s="13">
        <v>203</v>
      </c>
      <c r="E207" s="14">
        <v>30</v>
      </c>
      <c r="F207" s="14">
        <v>51</v>
      </c>
      <c r="G207" s="14">
        <v>81</v>
      </c>
      <c r="H207" s="15">
        <v>41</v>
      </c>
      <c r="J207" s="5">
        <v>203</v>
      </c>
      <c r="K207" s="8">
        <f t="shared" si="12"/>
        <v>30</v>
      </c>
      <c r="L207" s="6">
        <f t="shared" si="13"/>
        <v>51</v>
      </c>
      <c r="M207" s="6">
        <f t="shared" si="14"/>
        <v>81</v>
      </c>
      <c r="N207" s="6">
        <f t="shared" si="15"/>
        <v>41</v>
      </c>
    </row>
    <row r="208" spans="4:14" x14ac:dyDescent="0.25">
      <c r="D208" s="13">
        <v>204</v>
      </c>
      <c r="E208" s="14">
        <v>31</v>
      </c>
      <c r="F208" s="14">
        <v>51</v>
      </c>
      <c r="G208" s="14">
        <v>81</v>
      </c>
      <c r="H208" s="15">
        <v>41</v>
      </c>
      <c r="J208" s="5">
        <v>204</v>
      </c>
      <c r="K208" s="8">
        <f t="shared" si="12"/>
        <v>31</v>
      </c>
      <c r="L208" s="6">
        <f t="shared" si="13"/>
        <v>51</v>
      </c>
      <c r="M208" s="6">
        <f t="shared" si="14"/>
        <v>82</v>
      </c>
      <c r="N208" s="6">
        <f t="shared" si="15"/>
        <v>41</v>
      </c>
    </row>
    <row r="209" spans="4:14" x14ac:dyDescent="0.25">
      <c r="D209" s="13">
        <v>205</v>
      </c>
      <c r="E209" s="14">
        <v>31</v>
      </c>
      <c r="F209" s="14">
        <v>51</v>
      </c>
      <c r="G209" s="14">
        <v>82</v>
      </c>
      <c r="H209" s="15">
        <v>41</v>
      </c>
      <c r="J209" s="5">
        <v>205</v>
      </c>
      <c r="K209" s="8">
        <f t="shared" si="12"/>
        <v>31</v>
      </c>
      <c r="L209" s="6">
        <f t="shared" si="13"/>
        <v>51</v>
      </c>
      <c r="M209" s="6">
        <f t="shared" si="14"/>
        <v>82</v>
      </c>
      <c r="N209" s="6">
        <f t="shared" si="15"/>
        <v>41</v>
      </c>
    </row>
    <row r="210" spans="4:14" x14ac:dyDescent="0.25">
      <c r="D210" s="13">
        <v>206</v>
      </c>
      <c r="E210" s="14">
        <v>31</v>
      </c>
      <c r="F210" s="14">
        <v>52</v>
      </c>
      <c r="G210" s="14">
        <v>82</v>
      </c>
      <c r="H210" s="15">
        <v>41</v>
      </c>
      <c r="J210" s="5">
        <v>206</v>
      </c>
      <c r="K210" s="8">
        <f t="shared" si="12"/>
        <v>31</v>
      </c>
      <c r="L210" s="6">
        <f t="shared" si="13"/>
        <v>52</v>
      </c>
      <c r="M210" s="6">
        <f t="shared" si="14"/>
        <v>82</v>
      </c>
      <c r="N210" s="6">
        <f t="shared" si="15"/>
        <v>41</v>
      </c>
    </row>
    <row r="211" spans="4:14" x14ac:dyDescent="0.25">
      <c r="D211" s="13">
        <v>207</v>
      </c>
      <c r="E211" s="14">
        <v>31</v>
      </c>
      <c r="F211" s="14">
        <v>52</v>
      </c>
      <c r="G211" s="14">
        <v>83</v>
      </c>
      <c r="H211" s="15">
        <v>41</v>
      </c>
      <c r="J211" s="5">
        <v>207</v>
      </c>
      <c r="K211" s="8">
        <f t="shared" si="12"/>
        <v>31</v>
      </c>
      <c r="L211" s="6">
        <f t="shared" si="13"/>
        <v>52</v>
      </c>
      <c r="M211" s="6">
        <f t="shared" si="14"/>
        <v>83</v>
      </c>
      <c r="N211" s="6">
        <f t="shared" si="15"/>
        <v>41</v>
      </c>
    </row>
    <row r="212" spans="4:14" x14ac:dyDescent="0.25">
      <c r="D212" s="13">
        <v>208</v>
      </c>
      <c r="E212" s="14">
        <v>31</v>
      </c>
      <c r="F212" s="14">
        <v>52</v>
      </c>
      <c r="G212" s="14">
        <v>83</v>
      </c>
      <c r="H212" s="15">
        <v>42</v>
      </c>
      <c r="J212" s="5">
        <v>208</v>
      </c>
      <c r="K212" s="8">
        <f t="shared" si="12"/>
        <v>31</v>
      </c>
      <c r="L212" s="6">
        <f t="shared" si="13"/>
        <v>52</v>
      </c>
      <c r="M212" s="6">
        <f t="shared" si="14"/>
        <v>83</v>
      </c>
      <c r="N212" s="6">
        <f t="shared" si="15"/>
        <v>42</v>
      </c>
    </row>
    <row r="213" spans="4:14" x14ac:dyDescent="0.25">
      <c r="D213" s="13">
        <v>209</v>
      </c>
      <c r="E213" s="14">
        <v>31</v>
      </c>
      <c r="F213" s="14">
        <v>52</v>
      </c>
      <c r="G213" s="14">
        <v>84</v>
      </c>
      <c r="H213" s="15">
        <v>42</v>
      </c>
      <c r="J213" s="5">
        <v>209</v>
      </c>
      <c r="K213" s="8">
        <f t="shared" si="12"/>
        <v>31</v>
      </c>
      <c r="L213" s="6">
        <f t="shared" si="13"/>
        <v>52</v>
      </c>
      <c r="M213" s="6">
        <f t="shared" si="14"/>
        <v>84</v>
      </c>
      <c r="N213" s="6">
        <f t="shared" si="15"/>
        <v>42</v>
      </c>
    </row>
    <row r="214" spans="4:14" x14ac:dyDescent="0.25">
      <c r="D214" s="13">
        <v>210</v>
      </c>
      <c r="E214" s="14">
        <v>32</v>
      </c>
      <c r="F214" s="14">
        <v>52</v>
      </c>
      <c r="G214" s="14">
        <v>84</v>
      </c>
      <c r="H214" s="15">
        <v>42</v>
      </c>
      <c r="J214" s="5">
        <v>210</v>
      </c>
      <c r="K214" s="8">
        <f t="shared" si="12"/>
        <v>32</v>
      </c>
      <c r="L214" s="6">
        <f t="shared" si="13"/>
        <v>53</v>
      </c>
      <c r="M214" s="6">
        <f t="shared" si="14"/>
        <v>84</v>
      </c>
      <c r="N214" s="6">
        <f t="shared" si="15"/>
        <v>42</v>
      </c>
    </row>
    <row r="215" spans="4:14" x14ac:dyDescent="0.25">
      <c r="D215" s="13">
        <v>211</v>
      </c>
      <c r="E215" s="14">
        <v>32</v>
      </c>
      <c r="F215" s="14">
        <v>53</v>
      </c>
      <c r="G215" s="14">
        <v>84</v>
      </c>
      <c r="H215" s="15">
        <v>42</v>
      </c>
      <c r="J215" s="5">
        <v>211</v>
      </c>
      <c r="K215" s="8">
        <f t="shared" si="12"/>
        <v>32</v>
      </c>
      <c r="L215" s="6">
        <f t="shared" si="13"/>
        <v>53</v>
      </c>
      <c r="M215" s="6">
        <f t="shared" si="14"/>
        <v>84</v>
      </c>
      <c r="N215" s="6">
        <f t="shared" si="15"/>
        <v>42</v>
      </c>
    </row>
    <row r="216" spans="4:14" x14ac:dyDescent="0.25">
      <c r="D216" s="13">
        <v>212</v>
      </c>
      <c r="E216" s="14">
        <v>32</v>
      </c>
      <c r="F216" s="14">
        <v>53</v>
      </c>
      <c r="G216" s="14">
        <v>85</v>
      </c>
      <c r="H216" s="15">
        <v>42</v>
      </c>
      <c r="J216" s="5">
        <v>212</v>
      </c>
      <c r="K216" s="8">
        <f t="shared" si="12"/>
        <v>32</v>
      </c>
      <c r="L216" s="6">
        <f t="shared" si="13"/>
        <v>53</v>
      </c>
      <c r="M216" s="6">
        <f t="shared" si="14"/>
        <v>85</v>
      </c>
      <c r="N216" s="6">
        <f t="shared" si="15"/>
        <v>42</v>
      </c>
    </row>
    <row r="217" spans="4:14" x14ac:dyDescent="0.25">
      <c r="D217" s="13">
        <v>213</v>
      </c>
      <c r="E217" s="14">
        <v>32</v>
      </c>
      <c r="F217" s="14">
        <v>53</v>
      </c>
      <c r="G217" s="14">
        <v>85</v>
      </c>
      <c r="H217" s="15">
        <v>43</v>
      </c>
      <c r="J217" s="5">
        <v>213</v>
      </c>
      <c r="K217" s="8">
        <f t="shared" si="12"/>
        <v>32</v>
      </c>
      <c r="L217" s="6">
        <f t="shared" si="13"/>
        <v>53</v>
      </c>
      <c r="M217" s="6">
        <f t="shared" si="14"/>
        <v>85</v>
      </c>
      <c r="N217" s="6">
        <f t="shared" si="15"/>
        <v>43</v>
      </c>
    </row>
    <row r="218" spans="4:14" x14ac:dyDescent="0.25">
      <c r="D218" s="13">
        <v>214</v>
      </c>
      <c r="E218" s="14">
        <v>32</v>
      </c>
      <c r="F218" s="14">
        <v>54</v>
      </c>
      <c r="G218" s="14">
        <v>85</v>
      </c>
      <c r="H218" s="15">
        <v>43</v>
      </c>
      <c r="J218" s="5">
        <v>214</v>
      </c>
      <c r="K218" s="8">
        <f t="shared" si="12"/>
        <v>32</v>
      </c>
      <c r="L218" s="6">
        <f t="shared" si="13"/>
        <v>54</v>
      </c>
      <c r="M218" s="6">
        <f t="shared" si="14"/>
        <v>86</v>
      </c>
      <c r="N218" s="6">
        <f t="shared" si="15"/>
        <v>43</v>
      </c>
    </row>
    <row r="219" spans="4:14" x14ac:dyDescent="0.25">
      <c r="D219" s="13">
        <v>215</v>
      </c>
      <c r="E219" s="14">
        <v>32</v>
      </c>
      <c r="F219" s="14">
        <v>54</v>
      </c>
      <c r="G219" s="14">
        <v>86</v>
      </c>
      <c r="H219" s="15">
        <v>43</v>
      </c>
      <c r="J219" s="5">
        <v>215</v>
      </c>
      <c r="K219" s="8">
        <f t="shared" si="12"/>
        <v>32</v>
      </c>
      <c r="L219" s="6">
        <f t="shared" si="13"/>
        <v>54</v>
      </c>
      <c r="M219" s="6">
        <f t="shared" si="14"/>
        <v>86</v>
      </c>
      <c r="N219" s="6">
        <f t="shared" si="15"/>
        <v>43</v>
      </c>
    </row>
    <row r="220" spans="4:14" x14ac:dyDescent="0.25">
      <c r="D220" s="13">
        <v>216</v>
      </c>
      <c r="E220" s="14">
        <v>32</v>
      </c>
      <c r="F220" s="14">
        <v>54</v>
      </c>
      <c r="G220" s="14">
        <v>87</v>
      </c>
      <c r="H220" s="15">
        <v>43</v>
      </c>
      <c r="J220" s="5">
        <v>216</v>
      </c>
      <c r="K220" s="8">
        <f t="shared" si="12"/>
        <v>32</v>
      </c>
      <c r="L220" s="6">
        <f t="shared" si="13"/>
        <v>54</v>
      </c>
      <c r="M220" s="6">
        <f t="shared" si="14"/>
        <v>86</v>
      </c>
      <c r="N220" s="6">
        <f t="shared" si="15"/>
        <v>43</v>
      </c>
    </row>
    <row r="221" spans="4:14" x14ac:dyDescent="0.25">
      <c r="D221" s="13">
        <v>217</v>
      </c>
      <c r="E221" s="14">
        <v>33</v>
      </c>
      <c r="F221" s="14">
        <v>54</v>
      </c>
      <c r="G221" s="14">
        <v>87</v>
      </c>
      <c r="H221" s="15">
        <v>43</v>
      </c>
      <c r="J221" s="5">
        <v>217</v>
      </c>
      <c r="K221" s="8">
        <f t="shared" si="12"/>
        <v>33</v>
      </c>
      <c r="L221" s="6">
        <f t="shared" si="13"/>
        <v>54</v>
      </c>
      <c r="M221" s="6">
        <f t="shared" si="14"/>
        <v>87</v>
      </c>
      <c r="N221" s="6">
        <f t="shared" si="15"/>
        <v>43</v>
      </c>
    </row>
    <row r="222" spans="4:14" x14ac:dyDescent="0.25">
      <c r="D222" s="13">
        <v>218</v>
      </c>
      <c r="E222" s="14">
        <v>33</v>
      </c>
      <c r="F222" s="14">
        <v>55</v>
      </c>
      <c r="G222" s="14">
        <v>87</v>
      </c>
      <c r="H222" s="15">
        <v>43</v>
      </c>
      <c r="J222" s="5">
        <v>218</v>
      </c>
      <c r="K222" s="8">
        <f t="shared" si="12"/>
        <v>33</v>
      </c>
      <c r="L222" s="6">
        <f t="shared" si="13"/>
        <v>55</v>
      </c>
      <c r="M222" s="6">
        <f t="shared" si="14"/>
        <v>87</v>
      </c>
      <c r="N222" s="6">
        <f t="shared" si="15"/>
        <v>44</v>
      </c>
    </row>
    <row r="223" spans="4:14" x14ac:dyDescent="0.25">
      <c r="D223" s="13">
        <v>219</v>
      </c>
      <c r="E223" s="14">
        <v>33</v>
      </c>
      <c r="F223" s="14">
        <v>55</v>
      </c>
      <c r="G223" s="14">
        <v>88</v>
      </c>
      <c r="H223" s="15">
        <v>43</v>
      </c>
      <c r="J223" s="5">
        <v>219</v>
      </c>
      <c r="K223" s="8">
        <f t="shared" si="12"/>
        <v>33</v>
      </c>
      <c r="L223" s="6">
        <f t="shared" si="13"/>
        <v>55</v>
      </c>
      <c r="M223" s="6">
        <f t="shared" si="14"/>
        <v>88</v>
      </c>
      <c r="N223" s="6">
        <f t="shared" si="15"/>
        <v>44</v>
      </c>
    </row>
    <row r="224" spans="4:14" x14ac:dyDescent="0.25">
      <c r="D224" s="13">
        <v>220</v>
      </c>
      <c r="E224" s="14">
        <v>33</v>
      </c>
      <c r="F224" s="14">
        <v>55</v>
      </c>
      <c r="G224" s="14">
        <v>88</v>
      </c>
      <c r="H224" s="15">
        <v>44</v>
      </c>
      <c r="J224" s="5">
        <v>220</v>
      </c>
      <c r="K224" s="8">
        <f t="shared" si="12"/>
        <v>33</v>
      </c>
      <c r="L224" s="6">
        <f t="shared" si="13"/>
        <v>55</v>
      </c>
      <c r="M224" s="6">
        <f t="shared" si="14"/>
        <v>88</v>
      </c>
      <c r="N224" s="6">
        <f t="shared" si="15"/>
        <v>44</v>
      </c>
    </row>
    <row r="225" spans="4:14" x14ac:dyDescent="0.25">
      <c r="D225" s="13">
        <v>221</v>
      </c>
      <c r="E225" s="14">
        <v>33</v>
      </c>
      <c r="F225" s="14">
        <v>55</v>
      </c>
      <c r="G225" s="14">
        <v>89</v>
      </c>
      <c r="H225" s="15">
        <v>44</v>
      </c>
      <c r="J225" s="5">
        <v>221</v>
      </c>
      <c r="K225" s="8">
        <f t="shared" si="12"/>
        <v>33</v>
      </c>
      <c r="L225" s="6">
        <f t="shared" si="13"/>
        <v>55</v>
      </c>
      <c r="M225" s="6">
        <f t="shared" si="14"/>
        <v>88</v>
      </c>
      <c r="N225" s="6">
        <f t="shared" si="15"/>
        <v>44</v>
      </c>
    </row>
    <row r="226" spans="4:14" x14ac:dyDescent="0.25">
      <c r="D226" s="13">
        <v>222</v>
      </c>
      <c r="E226" s="14">
        <v>33</v>
      </c>
      <c r="F226" s="14">
        <v>56</v>
      </c>
      <c r="G226" s="14">
        <v>89</v>
      </c>
      <c r="H226" s="15">
        <v>44</v>
      </c>
      <c r="J226" s="5">
        <v>222</v>
      </c>
      <c r="K226" s="8">
        <f t="shared" si="12"/>
        <v>33</v>
      </c>
      <c r="L226" s="6">
        <f t="shared" si="13"/>
        <v>56</v>
      </c>
      <c r="M226" s="6">
        <f t="shared" si="14"/>
        <v>89</v>
      </c>
      <c r="N226" s="6">
        <f t="shared" si="15"/>
        <v>44</v>
      </c>
    </row>
    <row r="227" spans="4:14" x14ac:dyDescent="0.25">
      <c r="D227" s="13">
        <v>223</v>
      </c>
      <c r="E227" s="14">
        <v>33</v>
      </c>
      <c r="F227" s="14">
        <v>56</v>
      </c>
      <c r="G227" s="14">
        <v>89</v>
      </c>
      <c r="H227" s="15">
        <v>45</v>
      </c>
      <c r="J227" s="5">
        <v>223</v>
      </c>
      <c r="K227" s="8">
        <f t="shared" si="12"/>
        <v>33</v>
      </c>
      <c r="L227" s="6">
        <f t="shared" si="13"/>
        <v>56</v>
      </c>
      <c r="M227" s="6">
        <f t="shared" si="14"/>
        <v>89</v>
      </c>
      <c r="N227" s="6">
        <f t="shared" si="15"/>
        <v>45</v>
      </c>
    </row>
    <row r="228" spans="4:14" x14ac:dyDescent="0.25">
      <c r="D228" s="13">
        <v>224</v>
      </c>
      <c r="E228" s="14">
        <v>34</v>
      </c>
      <c r="F228" s="14">
        <v>56</v>
      </c>
      <c r="G228" s="14">
        <v>89</v>
      </c>
      <c r="H228" s="15">
        <v>45</v>
      </c>
      <c r="J228" s="5">
        <v>224</v>
      </c>
      <c r="K228" s="8">
        <f t="shared" si="12"/>
        <v>34</v>
      </c>
      <c r="L228" s="6">
        <f t="shared" si="13"/>
        <v>56</v>
      </c>
      <c r="M228" s="6">
        <f t="shared" si="14"/>
        <v>90</v>
      </c>
      <c r="N228" s="6">
        <f t="shared" si="15"/>
        <v>45</v>
      </c>
    </row>
    <row r="229" spans="4:14" x14ac:dyDescent="0.25">
      <c r="D229" s="13">
        <v>225</v>
      </c>
      <c r="E229" s="14">
        <v>34</v>
      </c>
      <c r="F229" s="14">
        <v>56</v>
      </c>
      <c r="G229" s="14">
        <v>90</v>
      </c>
      <c r="H229" s="15">
        <v>45</v>
      </c>
      <c r="J229" s="5">
        <v>225</v>
      </c>
      <c r="K229" s="8">
        <f t="shared" si="12"/>
        <v>34</v>
      </c>
      <c r="L229" s="6">
        <f t="shared" si="13"/>
        <v>56</v>
      </c>
      <c r="M229" s="6">
        <f t="shared" si="14"/>
        <v>90</v>
      </c>
      <c r="N229" s="6">
        <f t="shared" si="15"/>
        <v>45</v>
      </c>
    </row>
    <row r="230" spans="4:14" x14ac:dyDescent="0.25">
      <c r="D230" s="13">
        <v>226</v>
      </c>
      <c r="E230" s="14">
        <v>34</v>
      </c>
      <c r="F230" s="14">
        <v>57</v>
      </c>
      <c r="G230" s="14">
        <v>90</v>
      </c>
      <c r="H230" s="15">
        <v>45</v>
      </c>
      <c r="J230" s="5">
        <v>226</v>
      </c>
      <c r="K230" s="8">
        <f t="shared" si="12"/>
        <v>34</v>
      </c>
      <c r="L230" s="6">
        <f t="shared" si="13"/>
        <v>57</v>
      </c>
      <c r="M230" s="6">
        <f t="shared" si="14"/>
        <v>90</v>
      </c>
      <c r="N230" s="6">
        <f t="shared" si="15"/>
        <v>45</v>
      </c>
    </row>
    <row r="231" spans="4:14" x14ac:dyDescent="0.25">
      <c r="D231" s="13">
        <v>227</v>
      </c>
      <c r="E231" s="14">
        <v>34</v>
      </c>
      <c r="F231" s="14">
        <v>57</v>
      </c>
      <c r="G231" s="14">
        <v>91</v>
      </c>
      <c r="H231" s="15">
        <v>45</v>
      </c>
      <c r="J231" s="5">
        <v>227</v>
      </c>
      <c r="K231" s="8">
        <f t="shared" si="12"/>
        <v>34</v>
      </c>
      <c r="L231" s="6">
        <f t="shared" si="13"/>
        <v>57</v>
      </c>
      <c r="M231" s="6">
        <f t="shared" si="14"/>
        <v>91</v>
      </c>
      <c r="N231" s="6">
        <f t="shared" si="15"/>
        <v>45</v>
      </c>
    </row>
    <row r="232" spans="4:14" x14ac:dyDescent="0.25">
      <c r="D232" s="13">
        <v>228</v>
      </c>
      <c r="E232" s="14">
        <v>34</v>
      </c>
      <c r="F232" s="14">
        <v>57</v>
      </c>
      <c r="G232" s="14">
        <v>91</v>
      </c>
      <c r="H232" s="15">
        <v>46</v>
      </c>
      <c r="J232" s="5">
        <v>228</v>
      </c>
      <c r="K232" s="8">
        <f t="shared" si="12"/>
        <v>34</v>
      </c>
      <c r="L232" s="6">
        <f t="shared" si="13"/>
        <v>57</v>
      </c>
      <c r="M232" s="6">
        <f t="shared" si="14"/>
        <v>91</v>
      </c>
      <c r="N232" s="6">
        <f t="shared" si="15"/>
        <v>46</v>
      </c>
    </row>
    <row r="233" spans="4:14" x14ac:dyDescent="0.25">
      <c r="D233" s="13">
        <v>229</v>
      </c>
      <c r="E233" s="14">
        <v>34</v>
      </c>
      <c r="F233" s="14">
        <v>57</v>
      </c>
      <c r="G233" s="14">
        <v>92</v>
      </c>
      <c r="H233" s="15">
        <v>46</v>
      </c>
      <c r="J233" s="5">
        <v>229</v>
      </c>
      <c r="K233" s="8">
        <f t="shared" si="12"/>
        <v>34</v>
      </c>
      <c r="L233" s="6">
        <f t="shared" si="13"/>
        <v>57</v>
      </c>
      <c r="M233" s="6">
        <f t="shared" si="14"/>
        <v>92</v>
      </c>
      <c r="N233" s="6">
        <f t="shared" si="15"/>
        <v>46</v>
      </c>
    </row>
    <row r="234" spans="4:14" x14ac:dyDescent="0.25">
      <c r="D234" s="13">
        <v>230</v>
      </c>
      <c r="E234" s="14">
        <v>35</v>
      </c>
      <c r="F234" s="14">
        <v>57</v>
      </c>
      <c r="G234" s="14">
        <v>92</v>
      </c>
      <c r="H234" s="15">
        <v>46</v>
      </c>
      <c r="J234" s="5">
        <v>230</v>
      </c>
      <c r="K234" s="8">
        <f t="shared" si="12"/>
        <v>35</v>
      </c>
      <c r="L234" s="6">
        <f t="shared" si="13"/>
        <v>58</v>
      </c>
      <c r="M234" s="6">
        <f t="shared" si="14"/>
        <v>92</v>
      </c>
      <c r="N234" s="6">
        <f t="shared" si="15"/>
        <v>46</v>
      </c>
    </row>
    <row r="235" spans="4:14" x14ac:dyDescent="0.25">
      <c r="D235" s="13">
        <v>231</v>
      </c>
      <c r="E235" s="14">
        <v>35</v>
      </c>
      <c r="F235" s="14">
        <v>58</v>
      </c>
      <c r="G235" s="14">
        <v>92</v>
      </c>
      <c r="H235" s="15">
        <v>46</v>
      </c>
      <c r="J235" s="5">
        <v>231</v>
      </c>
      <c r="K235" s="8">
        <f t="shared" si="12"/>
        <v>35</v>
      </c>
      <c r="L235" s="6">
        <f t="shared" si="13"/>
        <v>58</v>
      </c>
      <c r="M235" s="6">
        <f t="shared" si="14"/>
        <v>92</v>
      </c>
      <c r="N235" s="6">
        <f t="shared" si="15"/>
        <v>46</v>
      </c>
    </row>
    <row r="236" spans="4:14" x14ac:dyDescent="0.25">
      <c r="D236" s="13">
        <v>232</v>
      </c>
      <c r="E236" s="14">
        <v>35</v>
      </c>
      <c r="F236" s="14">
        <v>58</v>
      </c>
      <c r="G236" s="14">
        <v>93</v>
      </c>
      <c r="H236" s="15">
        <v>46</v>
      </c>
      <c r="J236" s="5">
        <v>232</v>
      </c>
      <c r="K236" s="8">
        <f t="shared" si="12"/>
        <v>35</v>
      </c>
      <c r="L236" s="6">
        <f t="shared" si="13"/>
        <v>58</v>
      </c>
      <c r="M236" s="6">
        <f t="shared" si="14"/>
        <v>93</v>
      </c>
      <c r="N236" s="6">
        <f t="shared" si="15"/>
        <v>46</v>
      </c>
    </row>
    <row r="237" spans="4:14" x14ac:dyDescent="0.25">
      <c r="D237" s="13">
        <v>233</v>
      </c>
      <c r="E237" s="14">
        <v>35</v>
      </c>
      <c r="F237" s="14">
        <v>58</v>
      </c>
      <c r="G237" s="14">
        <v>93</v>
      </c>
      <c r="H237" s="15">
        <v>47</v>
      </c>
      <c r="J237" s="5">
        <v>233</v>
      </c>
      <c r="K237" s="8">
        <f t="shared" si="12"/>
        <v>35</v>
      </c>
      <c r="L237" s="6">
        <f t="shared" si="13"/>
        <v>58</v>
      </c>
      <c r="M237" s="6">
        <f t="shared" si="14"/>
        <v>93</v>
      </c>
      <c r="N237" s="6">
        <f t="shared" si="15"/>
        <v>47</v>
      </c>
    </row>
    <row r="238" spans="4:14" x14ac:dyDescent="0.25">
      <c r="D238" s="13">
        <v>234</v>
      </c>
      <c r="E238" s="14">
        <v>35</v>
      </c>
      <c r="F238" s="14">
        <v>59</v>
      </c>
      <c r="G238" s="14">
        <v>93</v>
      </c>
      <c r="H238" s="15">
        <v>47</v>
      </c>
      <c r="J238" s="5">
        <v>234</v>
      </c>
      <c r="K238" s="8">
        <f t="shared" si="12"/>
        <v>35</v>
      </c>
      <c r="L238" s="6">
        <f t="shared" si="13"/>
        <v>59</v>
      </c>
      <c r="M238" s="6">
        <f t="shared" si="14"/>
        <v>94</v>
      </c>
      <c r="N238" s="6">
        <f t="shared" si="15"/>
        <v>47</v>
      </c>
    </row>
    <row r="239" spans="4:14" x14ac:dyDescent="0.25">
      <c r="D239" s="13">
        <v>235</v>
      </c>
      <c r="E239" s="14">
        <v>35</v>
      </c>
      <c r="F239" s="14">
        <v>59</v>
      </c>
      <c r="G239" s="14">
        <v>94</v>
      </c>
      <c r="H239" s="15">
        <v>47</v>
      </c>
      <c r="J239" s="5">
        <v>235</v>
      </c>
      <c r="K239" s="8">
        <f t="shared" si="12"/>
        <v>35</v>
      </c>
      <c r="L239" s="6">
        <f t="shared" si="13"/>
        <v>59</v>
      </c>
      <c r="M239" s="6">
        <f t="shared" si="14"/>
        <v>94</v>
      </c>
      <c r="N239" s="6">
        <f t="shared" si="15"/>
        <v>47</v>
      </c>
    </row>
    <row r="240" spans="4:14" x14ac:dyDescent="0.25">
      <c r="D240" s="13">
        <v>236</v>
      </c>
      <c r="E240" s="14">
        <v>35</v>
      </c>
      <c r="F240" s="14">
        <v>59</v>
      </c>
      <c r="G240" s="14">
        <v>95</v>
      </c>
      <c r="H240" s="15">
        <v>47</v>
      </c>
      <c r="J240" s="5">
        <v>236</v>
      </c>
      <c r="K240" s="8">
        <f t="shared" si="12"/>
        <v>35</v>
      </c>
      <c r="L240" s="6">
        <f t="shared" si="13"/>
        <v>59</v>
      </c>
      <c r="M240" s="6">
        <f t="shared" si="14"/>
        <v>94</v>
      </c>
      <c r="N240" s="6">
        <f t="shared" si="15"/>
        <v>47</v>
      </c>
    </row>
    <row r="241" spans="4:14" x14ac:dyDescent="0.25">
      <c r="D241" s="13">
        <v>237</v>
      </c>
      <c r="E241" s="14">
        <v>36</v>
      </c>
      <c r="F241" s="14">
        <v>59</v>
      </c>
      <c r="G241" s="14">
        <v>95</v>
      </c>
      <c r="H241" s="15">
        <v>47</v>
      </c>
      <c r="J241" s="5">
        <v>237</v>
      </c>
      <c r="K241" s="8">
        <f t="shared" si="12"/>
        <v>36</v>
      </c>
      <c r="L241" s="6">
        <f t="shared" si="13"/>
        <v>59</v>
      </c>
      <c r="M241" s="6">
        <f t="shared" si="14"/>
        <v>95</v>
      </c>
      <c r="N241" s="6">
        <f t="shared" si="15"/>
        <v>47</v>
      </c>
    </row>
    <row r="242" spans="4:14" x14ac:dyDescent="0.25">
      <c r="D242" s="13">
        <v>238</v>
      </c>
      <c r="E242" s="14">
        <v>36</v>
      </c>
      <c r="F242" s="14">
        <v>60</v>
      </c>
      <c r="G242" s="14">
        <v>95</v>
      </c>
      <c r="H242" s="15">
        <v>47</v>
      </c>
      <c r="J242" s="5">
        <v>238</v>
      </c>
      <c r="K242" s="8">
        <f t="shared" si="12"/>
        <v>36</v>
      </c>
      <c r="L242" s="6">
        <f t="shared" si="13"/>
        <v>60</v>
      </c>
      <c r="M242" s="6">
        <f t="shared" si="14"/>
        <v>95</v>
      </c>
      <c r="N242" s="6">
        <f t="shared" si="15"/>
        <v>48</v>
      </c>
    </row>
    <row r="243" spans="4:14" x14ac:dyDescent="0.25">
      <c r="D243" s="13">
        <v>239</v>
      </c>
      <c r="E243" s="14">
        <v>36</v>
      </c>
      <c r="F243" s="14">
        <v>60</v>
      </c>
      <c r="G243" s="14">
        <v>96</v>
      </c>
      <c r="H243" s="15">
        <v>47</v>
      </c>
      <c r="J243" s="5">
        <v>239</v>
      </c>
      <c r="K243" s="8">
        <f t="shared" si="12"/>
        <v>36</v>
      </c>
      <c r="L243" s="6">
        <f t="shared" si="13"/>
        <v>60</v>
      </c>
      <c r="M243" s="6">
        <f t="shared" si="14"/>
        <v>96</v>
      </c>
      <c r="N243" s="6">
        <f t="shared" si="15"/>
        <v>48</v>
      </c>
    </row>
    <row r="244" spans="4:14" x14ac:dyDescent="0.25">
      <c r="D244" s="13">
        <v>240</v>
      </c>
      <c r="E244" s="14">
        <v>36</v>
      </c>
      <c r="F244" s="14">
        <v>60</v>
      </c>
      <c r="G244" s="14">
        <v>96</v>
      </c>
      <c r="H244" s="15">
        <v>48</v>
      </c>
      <c r="J244" s="5">
        <v>240</v>
      </c>
      <c r="K244" s="8">
        <f t="shared" si="12"/>
        <v>36</v>
      </c>
      <c r="L244" s="6">
        <f t="shared" si="13"/>
        <v>60</v>
      </c>
      <c r="M244" s="6">
        <f t="shared" si="14"/>
        <v>96</v>
      </c>
      <c r="N244" s="6">
        <f t="shared" si="15"/>
        <v>48</v>
      </c>
    </row>
    <row r="245" spans="4:14" x14ac:dyDescent="0.25">
      <c r="D245" s="13">
        <v>241</v>
      </c>
      <c r="E245" s="14">
        <v>36</v>
      </c>
      <c r="F245" s="14">
        <v>60</v>
      </c>
      <c r="G245" s="14">
        <v>97</v>
      </c>
      <c r="H245" s="15">
        <v>48</v>
      </c>
      <c r="J245" s="5">
        <v>241</v>
      </c>
      <c r="K245" s="8">
        <f t="shared" si="12"/>
        <v>36</v>
      </c>
      <c r="L245" s="6">
        <f t="shared" si="13"/>
        <v>60</v>
      </c>
      <c r="M245" s="6">
        <f t="shared" si="14"/>
        <v>96</v>
      </c>
      <c r="N245" s="6">
        <f t="shared" si="15"/>
        <v>48</v>
      </c>
    </row>
    <row r="246" spans="4:14" x14ac:dyDescent="0.25">
      <c r="D246" s="13">
        <v>242</v>
      </c>
      <c r="E246" s="14">
        <v>36</v>
      </c>
      <c r="F246" s="14">
        <v>61</v>
      </c>
      <c r="G246" s="14">
        <v>97</v>
      </c>
      <c r="H246" s="15">
        <v>48</v>
      </c>
      <c r="J246" s="5">
        <v>242</v>
      </c>
      <c r="K246" s="8">
        <f t="shared" si="12"/>
        <v>36</v>
      </c>
      <c r="L246" s="6">
        <f t="shared" si="13"/>
        <v>61</v>
      </c>
      <c r="M246" s="6">
        <f t="shared" si="14"/>
        <v>97</v>
      </c>
      <c r="N246" s="6">
        <f t="shared" si="15"/>
        <v>48</v>
      </c>
    </row>
    <row r="247" spans="4:14" x14ac:dyDescent="0.25">
      <c r="D247" s="13">
        <v>243</v>
      </c>
      <c r="E247" s="14">
        <v>36</v>
      </c>
      <c r="F247" s="14">
        <v>61</v>
      </c>
      <c r="G247" s="14">
        <v>97</v>
      </c>
      <c r="H247" s="15">
        <v>49</v>
      </c>
      <c r="J247" s="5">
        <v>243</v>
      </c>
      <c r="K247" s="8">
        <f t="shared" si="12"/>
        <v>36</v>
      </c>
      <c r="L247" s="6">
        <f t="shared" si="13"/>
        <v>61</v>
      </c>
      <c r="M247" s="6">
        <f t="shared" si="14"/>
        <v>97</v>
      </c>
      <c r="N247" s="6">
        <f t="shared" si="15"/>
        <v>49</v>
      </c>
    </row>
    <row r="248" spans="4:14" x14ac:dyDescent="0.25">
      <c r="D248" s="13">
        <v>244</v>
      </c>
      <c r="E248" s="14">
        <v>37</v>
      </c>
      <c r="F248" s="14">
        <v>61</v>
      </c>
      <c r="G248" s="14">
        <v>97</v>
      </c>
      <c r="H248" s="15">
        <v>49</v>
      </c>
      <c r="J248" s="5">
        <v>244</v>
      </c>
      <c r="K248" s="8">
        <f t="shared" si="12"/>
        <v>37</v>
      </c>
      <c r="L248" s="6">
        <f t="shared" si="13"/>
        <v>61</v>
      </c>
      <c r="M248" s="6">
        <f t="shared" si="14"/>
        <v>98</v>
      </c>
      <c r="N248" s="6">
        <f t="shared" si="15"/>
        <v>49</v>
      </c>
    </row>
    <row r="249" spans="4:14" x14ac:dyDescent="0.25">
      <c r="D249" s="13">
        <v>245</v>
      </c>
      <c r="E249" s="14">
        <v>37</v>
      </c>
      <c r="F249" s="14">
        <v>61</v>
      </c>
      <c r="G249" s="14">
        <v>98</v>
      </c>
      <c r="H249" s="15">
        <v>49</v>
      </c>
      <c r="J249" s="5">
        <v>245</v>
      </c>
      <c r="K249" s="8">
        <f t="shared" si="12"/>
        <v>37</v>
      </c>
      <c r="L249" s="6">
        <f t="shared" si="13"/>
        <v>61</v>
      </c>
      <c r="M249" s="6">
        <f t="shared" si="14"/>
        <v>98</v>
      </c>
      <c r="N249" s="6">
        <f t="shared" si="15"/>
        <v>49</v>
      </c>
    </row>
    <row r="250" spans="4:14" x14ac:dyDescent="0.25">
      <c r="D250" s="13">
        <v>246</v>
      </c>
      <c r="E250" s="14">
        <v>37</v>
      </c>
      <c r="F250" s="14">
        <v>62</v>
      </c>
      <c r="G250" s="14">
        <v>98</v>
      </c>
      <c r="H250" s="15">
        <v>49</v>
      </c>
      <c r="J250" s="5">
        <v>246</v>
      </c>
      <c r="K250" s="8">
        <f t="shared" si="12"/>
        <v>37</v>
      </c>
      <c r="L250" s="6">
        <f t="shared" si="13"/>
        <v>62</v>
      </c>
      <c r="M250" s="6">
        <f t="shared" si="14"/>
        <v>98</v>
      </c>
      <c r="N250" s="6">
        <f t="shared" si="15"/>
        <v>49</v>
      </c>
    </row>
    <row r="251" spans="4:14" x14ac:dyDescent="0.25">
      <c r="D251" s="13">
        <v>247</v>
      </c>
      <c r="E251" s="14">
        <v>37</v>
      </c>
      <c r="F251" s="14">
        <v>62</v>
      </c>
      <c r="G251" s="14">
        <v>99</v>
      </c>
      <c r="H251" s="15">
        <v>49</v>
      </c>
      <c r="J251" s="5">
        <v>247</v>
      </c>
      <c r="K251" s="8">
        <f t="shared" si="12"/>
        <v>37</v>
      </c>
      <c r="L251" s="6">
        <f t="shared" si="13"/>
        <v>62</v>
      </c>
      <c r="M251" s="6">
        <f t="shared" si="14"/>
        <v>99</v>
      </c>
      <c r="N251" s="6">
        <f t="shared" si="15"/>
        <v>49</v>
      </c>
    </row>
    <row r="252" spans="4:14" x14ac:dyDescent="0.25">
      <c r="D252" s="13">
        <v>248</v>
      </c>
      <c r="E252" s="14">
        <v>37</v>
      </c>
      <c r="F252" s="14">
        <v>62</v>
      </c>
      <c r="G252" s="14">
        <v>99</v>
      </c>
      <c r="H252" s="15">
        <v>50</v>
      </c>
      <c r="J252" s="5">
        <v>248</v>
      </c>
      <c r="K252" s="8">
        <f t="shared" si="12"/>
        <v>37</v>
      </c>
      <c r="L252" s="6">
        <f t="shared" si="13"/>
        <v>62</v>
      </c>
      <c r="M252" s="6">
        <f t="shared" si="14"/>
        <v>99</v>
      </c>
      <c r="N252" s="6">
        <f t="shared" si="15"/>
        <v>50</v>
      </c>
    </row>
    <row r="253" spans="4:14" x14ac:dyDescent="0.25">
      <c r="D253" s="13">
        <v>249</v>
      </c>
      <c r="E253" s="14">
        <v>37</v>
      </c>
      <c r="F253" s="14">
        <v>62</v>
      </c>
      <c r="G253" s="14">
        <v>100</v>
      </c>
      <c r="H253" s="15">
        <v>50</v>
      </c>
      <c r="J253" s="5">
        <v>249</v>
      </c>
      <c r="K253" s="8">
        <f t="shared" si="12"/>
        <v>37</v>
      </c>
      <c r="L253" s="6">
        <f t="shared" si="13"/>
        <v>62</v>
      </c>
      <c r="M253" s="6">
        <f t="shared" si="14"/>
        <v>100</v>
      </c>
      <c r="N253" s="6">
        <f t="shared" si="15"/>
        <v>50</v>
      </c>
    </row>
    <row r="254" spans="4:14" x14ac:dyDescent="0.25">
      <c r="D254" s="13">
        <v>250</v>
      </c>
      <c r="E254" s="14">
        <v>38</v>
      </c>
      <c r="F254" s="14">
        <v>62</v>
      </c>
      <c r="G254" s="14">
        <v>100</v>
      </c>
      <c r="H254" s="15">
        <v>50</v>
      </c>
      <c r="J254" s="5">
        <v>250</v>
      </c>
      <c r="K254" s="8">
        <f t="shared" si="12"/>
        <v>38</v>
      </c>
      <c r="L254" s="6">
        <f t="shared" si="13"/>
        <v>63</v>
      </c>
      <c r="M254" s="6">
        <f t="shared" si="14"/>
        <v>100</v>
      </c>
      <c r="N254" s="6">
        <f t="shared" si="15"/>
        <v>50</v>
      </c>
    </row>
    <row r="255" spans="4:14" x14ac:dyDescent="0.25">
      <c r="D255" s="13">
        <v>251</v>
      </c>
      <c r="E255" s="14">
        <v>38</v>
      </c>
      <c r="F255" s="14">
        <v>63</v>
      </c>
      <c r="G255" s="14">
        <v>100</v>
      </c>
      <c r="H255" s="15">
        <v>50</v>
      </c>
      <c r="J255" s="5">
        <v>251</v>
      </c>
      <c r="K255" s="8">
        <f t="shared" si="12"/>
        <v>38</v>
      </c>
      <c r="L255" s="6">
        <f t="shared" si="13"/>
        <v>63</v>
      </c>
      <c r="M255" s="6">
        <f t="shared" si="14"/>
        <v>100</v>
      </c>
      <c r="N255" s="6">
        <f t="shared" si="15"/>
        <v>50</v>
      </c>
    </row>
    <row r="256" spans="4:14" x14ac:dyDescent="0.25">
      <c r="D256" s="13">
        <v>252</v>
      </c>
      <c r="E256" s="14">
        <v>38</v>
      </c>
      <c r="F256" s="14">
        <v>63</v>
      </c>
      <c r="G256" s="14">
        <v>101</v>
      </c>
      <c r="H256" s="15">
        <v>50</v>
      </c>
      <c r="J256" s="5">
        <v>252</v>
      </c>
      <c r="K256" s="8">
        <f t="shared" si="12"/>
        <v>38</v>
      </c>
      <c r="L256" s="6">
        <f t="shared" si="13"/>
        <v>63</v>
      </c>
      <c r="M256" s="6">
        <f t="shared" si="14"/>
        <v>101</v>
      </c>
      <c r="N256" s="6">
        <f t="shared" si="15"/>
        <v>50</v>
      </c>
    </row>
    <row r="257" spans="4:14" x14ac:dyDescent="0.25">
      <c r="D257" s="13">
        <v>253</v>
      </c>
      <c r="E257" s="14">
        <v>38</v>
      </c>
      <c r="F257" s="14">
        <v>63</v>
      </c>
      <c r="G257" s="14">
        <v>101</v>
      </c>
      <c r="H257" s="15">
        <v>51</v>
      </c>
      <c r="J257" s="5">
        <v>253</v>
      </c>
      <c r="K257" s="8">
        <f t="shared" si="12"/>
        <v>38</v>
      </c>
      <c r="L257" s="6">
        <f t="shared" si="13"/>
        <v>63</v>
      </c>
      <c r="M257" s="6">
        <f t="shared" si="14"/>
        <v>101</v>
      </c>
      <c r="N257" s="6">
        <f t="shared" si="15"/>
        <v>51</v>
      </c>
    </row>
    <row r="258" spans="4:14" x14ac:dyDescent="0.25">
      <c r="D258" s="13">
        <v>254</v>
      </c>
      <c r="E258" s="14">
        <v>38</v>
      </c>
      <c r="F258" s="14">
        <v>64</v>
      </c>
      <c r="G258" s="14">
        <v>101</v>
      </c>
      <c r="H258" s="15">
        <v>51</v>
      </c>
      <c r="J258" s="5">
        <v>254</v>
      </c>
      <c r="K258" s="8">
        <f t="shared" si="12"/>
        <v>38</v>
      </c>
      <c r="L258" s="6">
        <f t="shared" si="13"/>
        <v>64</v>
      </c>
      <c r="M258" s="6">
        <f t="shared" si="14"/>
        <v>102</v>
      </c>
      <c r="N258" s="6">
        <f t="shared" si="15"/>
        <v>51</v>
      </c>
    </row>
    <row r="259" spans="4:14" x14ac:dyDescent="0.25">
      <c r="D259" s="13">
        <v>255</v>
      </c>
      <c r="E259" s="14">
        <v>38</v>
      </c>
      <c r="F259" s="14">
        <v>64</v>
      </c>
      <c r="G259" s="14">
        <v>102</v>
      </c>
      <c r="H259" s="15">
        <v>51</v>
      </c>
      <c r="J259" s="5">
        <v>255</v>
      </c>
      <c r="K259" s="8">
        <f t="shared" si="12"/>
        <v>38</v>
      </c>
      <c r="L259" s="6">
        <f t="shared" si="13"/>
        <v>64</v>
      </c>
      <c r="M259" s="6">
        <f t="shared" si="14"/>
        <v>102</v>
      </c>
      <c r="N259" s="6">
        <f t="shared" si="15"/>
        <v>51</v>
      </c>
    </row>
    <row r="260" spans="4:14" x14ac:dyDescent="0.25">
      <c r="D260" s="13">
        <v>256</v>
      </c>
      <c r="E260" s="14">
        <v>38</v>
      </c>
      <c r="F260" s="14">
        <v>64</v>
      </c>
      <c r="G260" s="14">
        <v>103</v>
      </c>
      <c r="H260" s="15">
        <v>51</v>
      </c>
      <c r="J260" s="5">
        <v>256</v>
      </c>
      <c r="K260" s="8">
        <f t="shared" si="12"/>
        <v>38</v>
      </c>
      <c r="L260" s="6">
        <f t="shared" si="13"/>
        <v>64</v>
      </c>
      <c r="M260" s="6">
        <f t="shared" si="14"/>
        <v>102</v>
      </c>
      <c r="N260" s="6">
        <f t="shared" si="15"/>
        <v>51</v>
      </c>
    </row>
    <row r="261" spans="4:14" x14ac:dyDescent="0.25">
      <c r="D261" s="13">
        <v>257</v>
      </c>
      <c r="E261" s="14">
        <v>39</v>
      </c>
      <c r="F261" s="14">
        <v>64</v>
      </c>
      <c r="G261" s="14">
        <v>103</v>
      </c>
      <c r="H261" s="15">
        <v>51</v>
      </c>
      <c r="J261" s="5">
        <v>257</v>
      </c>
      <c r="K261" s="8">
        <f t="shared" si="12"/>
        <v>39</v>
      </c>
      <c r="L261" s="6">
        <f t="shared" si="13"/>
        <v>64</v>
      </c>
      <c r="M261" s="6">
        <f t="shared" si="14"/>
        <v>103</v>
      </c>
      <c r="N261" s="6">
        <f t="shared" si="15"/>
        <v>51</v>
      </c>
    </row>
    <row r="262" spans="4:14" x14ac:dyDescent="0.25">
      <c r="D262" s="13">
        <v>258</v>
      </c>
      <c r="E262" s="14">
        <v>39</v>
      </c>
      <c r="F262" s="14">
        <v>65</v>
      </c>
      <c r="G262" s="14">
        <v>103</v>
      </c>
      <c r="H262" s="15">
        <v>51</v>
      </c>
      <c r="J262" s="5">
        <v>258</v>
      </c>
      <c r="K262" s="8">
        <f t="shared" ref="K262:K269" si="16">ROUND(J262*$K$4,0)</f>
        <v>39</v>
      </c>
      <c r="L262" s="6">
        <f t="shared" ref="L262:L269" si="17">ROUND(J262*$L$4,0)</f>
        <v>65</v>
      </c>
      <c r="M262" s="6">
        <f t="shared" ref="M262:M269" si="18">ROUND(J262*$M$4,0)</f>
        <v>103</v>
      </c>
      <c r="N262" s="6">
        <f t="shared" ref="N262:N269" si="19">ROUND(J262*$N$4,0)</f>
        <v>52</v>
      </c>
    </row>
    <row r="263" spans="4:14" x14ac:dyDescent="0.25">
      <c r="D263" s="13">
        <v>259</v>
      </c>
      <c r="E263" s="14">
        <v>39</v>
      </c>
      <c r="F263" s="14">
        <v>65</v>
      </c>
      <c r="G263" s="14">
        <v>104</v>
      </c>
      <c r="H263" s="15">
        <v>51</v>
      </c>
      <c r="J263" s="5">
        <v>259</v>
      </c>
      <c r="K263" s="8">
        <f t="shared" si="16"/>
        <v>39</v>
      </c>
      <c r="L263" s="6">
        <f t="shared" si="17"/>
        <v>65</v>
      </c>
      <c r="M263" s="6">
        <f t="shared" si="18"/>
        <v>104</v>
      </c>
      <c r="N263" s="6">
        <f t="shared" si="19"/>
        <v>52</v>
      </c>
    </row>
    <row r="264" spans="4:14" x14ac:dyDescent="0.25">
      <c r="D264" s="13">
        <v>260</v>
      </c>
      <c r="E264" s="14">
        <v>39</v>
      </c>
      <c r="F264" s="14">
        <v>65</v>
      </c>
      <c r="G264" s="14">
        <v>104</v>
      </c>
      <c r="H264" s="15">
        <v>52</v>
      </c>
      <c r="J264" s="5">
        <v>260</v>
      </c>
      <c r="K264" s="8">
        <f t="shared" si="16"/>
        <v>39</v>
      </c>
      <c r="L264" s="6">
        <f t="shared" si="17"/>
        <v>65</v>
      </c>
      <c r="M264" s="6">
        <f t="shared" si="18"/>
        <v>104</v>
      </c>
      <c r="N264" s="6">
        <f t="shared" si="19"/>
        <v>52</v>
      </c>
    </row>
    <row r="265" spans="4:14" x14ac:dyDescent="0.25">
      <c r="D265" s="13">
        <v>261</v>
      </c>
      <c r="E265" s="14">
        <v>39</v>
      </c>
      <c r="F265" s="14">
        <v>65</v>
      </c>
      <c r="G265" s="14">
        <v>105</v>
      </c>
      <c r="H265" s="15">
        <v>52</v>
      </c>
      <c r="J265" s="5">
        <v>261</v>
      </c>
      <c r="K265" s="8">
        <f t="shared" si="16"/>
        <v>39</v>
      </c>
      <c r="L265" s="6">
        <f t="shared" si="17"/>
        <v>65</v>
      </c>
      <c r="M265" s="6">
        <f t="shared" si="18"/>
        <v>104</v>
      </c>
      <c r="N265" s="6">
        <f t="shared" si="19"/>
        <v>52</v>
      </c>
    </row>
    <row r="266" spans="4:14" x14ac:dyDescent="0.25">
      <c r="D266" s="13">
        <v>262</v>
      </c>
      <c r="E266" s="14">
        <v>39</v>
      </c>
      <c r="F266" s="14">
        <v>66</v>
      </c>
      <c r="G266" s="14">
        <v>105</v>
      </c>
      <c r="H266" s="15">
        <v>52</v>
      </c>
      <c r="J266" s="5">
        <v>262</v>
      </c>
      <c r="K266" s="8">
        <f t="shared" si="16"/>
        <v>39</v>
      </c>
      <c r="L266" s="6">
        <f t="shared" si="17"/>
        <v>66</v>
      </c>
      <c r="M266" s="6">
        <f t="shared" si="18"/>
        <v>105</v>
      </c>
      <c r="N266" s="6">
        <f t="shared" si="19"/>
        <v>52</v>
      </c>
    </row>
    <row r="267" spans="4:14" x14ac:dyDescent="0.25">
      <c r="D267" s="13">
        <v>263</v>
      </c>
      <c r="E267" s="14">
        <v>39</v>
      </c>
      <c r="F267" s="14">
        <v>66</v>
      </c>
      <c r="G267" s="14">
        <v>105</v>
      </c>
      <c r="H267" s="15">
        <v>53</v>
      </c>
      <c r="J267" s="5">
        <v>263</v>
      </c>
      <c r="K267" s="8">
        <f t="shared" si="16"/>
        <v>39</v>
      </c>
      <c r="L267" s="6">
        <f t="shared" si="17"/>
        <v>66</v>
      </c>
      <c r="M267" s="6">
        <f t="shared" si="18"/>
        <v>105</v>
      </c>
      <c r="N267" s="6">
        <f t="shared" si="19"/>
        <v>53</v>
      </c>
    </row>
    <row r="268" spans="4:14" x14ac:dyDescent="0.25">
      <c r="D268" s="13">
        <v>264</v>
      </c>
      <c r="E268" s="14">
        <v>40</v>
      </c>
      <c r="F268" s="14">
        <v>66</v>
      </c>
      <c r="G268" s="14">
        <v>105</v>
      </c>
      <c r="H268" s="15">
        <v>53</v>
      </c>
      <c r="J268" s="5">
        <v>264</v>
      </c>
      <c r="K268" s="8">
        <f t="shared" si="16"/>
        <v>40</v>
      </c>
      <c r="L268" s="6">
        <f t="shared" si="17"/>
        <v>66</v>
      </c>
      <c r="M268" s="6">
        <f t="shared" si="18"/>
        <v>106</v>
      </c>
      <c r="N268" s="6">
        <f t="shared" si="19"/>
        <v>53</v>
      </c>
    </row>
    <row r="269" spans="4:14" x14ac:dyDescent="0.25">
      <c r="D269" s="16">
        <v>265</v>
      </c>
      <c r="E269" s="17">
        <v>40</v>
      </c>
      <c r="F269" s="17">
        <v>66</v>
      </c>
      <c r="G269" s="17">
        <v>106</v>
      </c>
      <c r="H269" s="18">
        <v>53</v>
      </c>
      <c r="J269" s="5">
        <v>265</v>
      </c>
      <c r="K269" s="8">
        <f t="shared" si="16"/>
        <v>40</v>
      </c>
      <c r="L269" s="6">
        <f t="shared" si="17"/>
        <v>66</v>
      </c>
      <c r="M269" s="6">
        <f t="shared" si="18"/>
        <v>106</v>
      </c>
      <c r="N269" s="6">
        <f t="shared" si="19"/>
        <v>53</v>
      </c>
    </row>
  </sheetData>
  <phoneticPr fontId="10" type="noConversion"/>
  <pageMargins left="0.7" right="0.7" top="0.75" bottom="0.75" header="0.3" footer="0.3"/>
  <tableParts count="6">
    <tablePart r:id="rId1"/>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B4023-A7B6-478B-9517-DA169CAAA961}">
  <dimension ref="A2:C141"/>
  <sheetViews>
    <sheetView topLeftCell="A82" workbookViewId="0">
      <selection activeCell="D117" sqref="D117"/>
    </sheetView>
    <sheetView workbookViewId="1"/>
  </sheetViews>
  <sheetFormatPr defaultRowHeight="15" x14ac:dyDescent="0.25"/>
  <sheetData>
    <row r="2" spans="1:2" x14ac:dyDescent="0.25">
      <c r="A2" s="1" t="s">
        <v>132</v>
      </c>
    </row>
    <row r="4" spans="1:2" x14ac:dyDescent="0.25">
      <c r="B4" s="206"/>
    </row>
    <row r="5" spans="1:2" x14ac:dyDescent="0.25">
      <c r="B5" s="207"/>
    </row>
    <row r="8" spans="1:2" x14ac:dyDescent="0.25">
      <c r="B8" s="209" t="s">
        <v>133</v>
      </c>
    </row>
    <row r="13" spans="1:2" x14ac:dyDescent="0.25">
      <c r="B13" s="208" t="s">
        <v>131</v>
      </c>
    </row>
    <row r="16" spans="1:2" x14ac:dyDescent="0.25">
      <c r="A16" s="1" t="s">
        <v>134</v>
      </c>
    </row>
    <row r="17" spans="2:3" x14ac:dyDescent="0.25">
      <c r="B17">
        <v>1</v>
      </c>
      <c r="C17" t="s">
        <v>135</v>
      </c>
    </row>
    <row r="27" spans="2:3" x14ac:dyDescent="0.25">
      <c r="B27">
        <v>2</v>
      </c>
      <c r="C27" t="s">
        <v>136</v>
      </c>
    </row>
    <row r="71" spans="1:3" x14ac:dyDescent="0.25">
      <c r="B71">
        <v>3</v>
      </c>
      <c r="C71" t="s">
        <v>137</v>
      </c>
    </row>
    <row r="74" spans="1:3" x14ac:dyDescent="0.25">
      <c r="A74" s="1" t="s">
        <v>138</v>
      </c>
    </row>
    <row r="76" spans="1:3" x14ac:dyDescent="0.25">
      <c r="B76" s="210" t="s">
        <v>139</v>
      </c>
    </row>
    <row r="108" spans="2:2" x14ac:dyDescent="0.25">
      <c r="B108" s="211" t="s">
        <v>140</v>
      </c>
    </row>
    <row r="141" spans="2:2" x14ac:dyDescent="0.25">
      <c r="B141" s="212" t="s">
        <v>141</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511531-B769-4929-806F-2A05A4882D77}">
  <ds:schemaRefs>
    <ds:schemaRef ds:uri="http://schemas.openxmlformats.org/package/2006/metadata/core-properties"/>
    <ds:schemaRef ds:uri="http://purl.org/dc/terms/"/>
    <ds:schemaRef ds:uri="http://purl.org/dc/elements/1.1/"/>
    <ds:schemaRef ds:uri="http://www.w3.org/XML/1998/namespace"/>
    <ds:schemaRef ds:uri="http://schemas.microsoft.com/office/2006/documentManagement/types"/>
    <ds:schemaRef ds:uri="c8cd16cf-b28a-4d08-8e2d-9d89ab9eec4e"/>
    <ds:schemaRef ds:uri="http://purl.org/dc/dcmitype/"/>
    <ds:schemaRef ds:uri="http://schemas.microsoft.com/office/infopath/2007/PartnerControls"/>
    <ds:schemaRef ds:uri="54c9f48a-5cd9-41d9-b6c2-36466c55415e"/>
    <ds:schemaRef ds:uri="http://schemas.microsoft.com/office/2006/metadata/properties"/>
  </ds:schemaRefs>
</ds:datastoreItem>
</file>

<file path=customXml/itemProps2.xml><?xml version="1.0" encoding="utf-8"?>
<ds:datastoreItem xmlns:ds="http://schemas.openxmlformats.org/officeDocument/2006/customXml" ds:itemID="{54FC3BD7-0E34-4706-B249-29BC33185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A81C5A-E469-465D-89D2-BFC9DC1354C6}">
  <ds:schemaRefs>
    <ds:schemaRef ds:uri="http://schemas.microsoft.com/sharepoint/events"/>
  </ds:schemaRefs>
</ds:datastoreItem>
</file>

<file path=customXml/itemProps4.xml><?xml version="1.0" encoding="utf-8"?>
<ds:datastoreItem xmlns:ds="http://schemas.openxmlformats.org/officeDocument/2006/customXml" ds:itemID="{7FABBCC0-ACB8-4D78-A2D7-9D1C7C6D8B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Travel Claim Worksheet</vt:lpstr>
      <vt:lpstr>Instructions</vt:lpstr>
      <vt:lpstr>Data1</vt:lpstr>
      <vt:lpstr>Versions</vt:lpstr>
      <vt:lpstr>Data</vt:lpstr>
      <vt:lpstr>Formula Help</vt:lpstr>
      <vt:lpstr>Instructions!Print_Area</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Hillary Castellano</cp:lastModifiedBy>
  <cp:lastPrinted>2024-03-22T15:30:35Z</cp:lastPrinted>
  <dcterms:created xsi:type="dcterms:W3CDTF">2023-10-16T18:04:08Z</dcterms:created>
  <dcterms:modified xsi:type="dcterms:W3CDTF">2025-01-17T18:43:52Z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ies>
</file>